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15" windowWidth="15480" windowHeight="9255"/>
  </bookViews>
  <sheets>
    <sheet name="Results" sheetId="1" r:id="rId1"/>
    <sheet name="Segment" sheetId="4" r:id="rId2"/>
    <sheet name="Assets Liabilities" sheetId="5" r:id="rId3"/>
  </sheets>
  <calcPr calcId="144525"/>
</workbook>
</file>

<file path=xl/calcChain.xml><?xml version="1.0" encoding="utf-8"?>
<calcChain xmlns="http://schemas.openxmlformats.org/spreadsheetml/2006/main">
  <c r="H59" i="1" l="1"/>
  <c r="H58" i="1"/>
  <c r="H57" i="1"/>
  <c r="H49" i="1"/>
  <c r="H48" i="1"/>
  <c r="E58" i="1"/>
  <c r="E49" i="1"/>
  <c r="E48" i="1"/>
  <c r="E57" i="1"/>
  <c r="D59" i="1" l="1"/>
  <c r="E59" i="1" s="1"/>
  <c r="G59" i="1" l="1"/>
  <c r="I59" i="1"/>
  <c r="I57" i="1"/>
  <c r="G57" i="1"/>
  <c r="I49" i="1"/>
  <c r="G49" i="1"/>
  <c r="G48" i="1"/>
  <c r="I48" i="1"/>
  <c r="E49" i="5" l="1"/>
  <c r="C49" i="5"/>
  <c r="E40" i="5"/>
  <c r="E51" i="5" s="1"/>
  <c r="C40" i="5"/>
  <c r="E27" i="5"/>
  <c r="C27" i="5"/>
  <c r="E20" i="5"/>
  <c r="C20" i="5"/>
  <c r="E12" i="5"/>
  <c r="C12" i="5"/>
  <c r="H31" i="4"/>
  <c r="F31" i="4"/>
  <c r="D31" i="4"/>
  <c r="C31" i="4"/>
  <c r="H22" i="4"/>
  <c r="H26" i="4" s="1"/>
  <c r="F22" i="4"/>
  <c r="F26" i="4" s="1"/>
  <c r="D22" i="4"/>
  <c r="D26" i="4" s="1"/>
  <c r="C22" i="4"/>
  <c r="C26" i="4" s="1"/>
  <c r="H15" i="4"/>
  <c r="H17" i="4" s="1"/>
  <c r="F15" i="4"/>
  <c r="F17" i="4" s="1"/>
  <c r="D15" i="4"/>
  <c r="D17" i="4" s="1"/>
  <c r="C15" i="4"/>
  <c r="C17" i="4" s="1"/>
  <c r="I22" i="1"/>
  <c r="H22" i="1"/>
  <c r="G22" i="1"/>
  <c r="D22" i="1"/>
  <c r="I14" i="1"/>
  <c r="I24" i="1" s="1"/>
  <c r="I26" i="1" s="1"/>
  <c r="I28" i="1" s="1"/>
  <c r="I30" i="1" s="1"/>
  <c r="I32" i="1" s="1"/>
  <c r="I34" i="1" s="1"/>
  <c r="G14" i="1"/>
  <c r="E14" i="1"/>
  <c r="E24" i="1" s="1"/>
  <c r="E26" i="1" s="1"/>
  <c r="E28" i="1" s="1"/>
  <c r="E30" i="1" s="1"/>
  <c r="E32" i="1" s="1"/>
  <c r="E34" i="1" s="1"/>
  <c r="D14" i="1"/>
  <c r="D24" i="1" s="1"/>
  <c r="D26" i="1" s="1"/>
  <c r="D28" i="1" s="1"/>
  <c r="D30" i="1" s="1"/>
  <c r="D32" i="1" s="1"/>
  <c r="D34" i="1" s="1"/>
  <c r="G24" i="1" l="1"/>
  <c r="G26" i="1" s="1"/>
  <c r="G28" i="1" s="1"/>
  <c r="G30" i="1" s="1"/>
  <c r="G32" i="1" s="1"/>
  <c r="G34" i="1" s="1"/>
  <c r="C51" i="5"/>
  <c r="E29" i="5"/>
  <c r="C29" i="5"/>
  <c r="F22" i="1"/>
  <c r="F14" i="1"/>
  <c r="H14" i="1"/>
  <c r="H24" i="1" s="1"/>
  <c r="H26" i="1" s="1"/>
  <c r="H28" i="1" s="1"/>
  <c r="H30" i="1" s="1"/>
  <c r="H32" i="1" s="1"/>
  <c r="H34" i="1" s="1"/>
  <c r="J22" i="1"/>
  <c r="J14" i="1"/>
  <c r="G31" i="4"/>
  <c r="G22" i="4"/>
  <c r="G26" i="4" s="1"/>
  <c r="G15" i="4"/>
  <c r="G17" i="4" s="1"/>
  <c r="I31" i="4"/>
  <c r="I26" i="4"/>
  <c r="I22" i="4"/>
  <c r="I15" i="4"/>
  <c r="I17" i="4" s="1"/>
  <c r="E31" i="4"/>
  <c r="E22" i="4"/>
  <c r="E26" i="4" s="1"/>
  <c r="E15" i="4"/>
  <c r="E17" i="4" s="1"/>
  <c r="D49" i="5"/>
  <c r="D40" i="5"/>
  <c r="D51" i="5" s="1"/>
  <c r="D27" i="5"/>
  <c r="D20" i="5"/>
  <c r="D12" i="5"/>
  <c r="F49" i="5"/>
  <c r="F40" i="5"/>
  <c r="F51" i="5" s="1"/>
  <c r="F27" i="5"/>
  <c r="F20" i="5"/>
  <c r="F12" i="5"/>
  <c r="F29" i="5" l="1"/>
  <c r="D29" i="5"/>
  <c r="J24" i="1"/>
  <c r="J28" i="1" s="1"/>
  <c r="J30" i="1" s="1"/>
  <c r="J32" i="1" s="1"/>
  <c r="J34" i="1" s="1"/>
  <c r="F24" i="1"/>
  <c r="F26" i="1" s="1"/>
  <c r="F28" i="1" s="1"/>
  <c r="F30" i="1" s="1"/>
  <c r="F32" i="1" s="1"/>
  <c r="F34" i="1" s="1"/>
</calcChain>
</file>

<file path=xl/sharedStrings.xml><?xml version="1.0" encoding="utf-8"?>
<sst xmlns="http://schemas.openxmlformats.org/spreadsheetml/2006/main" count="236" uniqueCount="175">
  <si>
    <t>Particulars</t>
  </si>
  <si>
    <t>Income from Operations</t>
  </si>
  <si>
    <t>Total income from operations (net)</t>
  </si>
  <si>
    <t>Expenses</t>
  </si>
  <si>
    <t>Total Expenses</t>
  </si>
  <si>
    <t>Profit / (Loss) from operations before other income, finance costs and exceptional items (1-2)</t>
  </si>
  <si>
    <t>Other Income</t>
  </si>
  <si>
    <t>Finance Costs</t>
  </si>
  <si>
    <t>Exceptional Items</t>
  </si>
  <si>
    <t>Tax expense</t>
  </si>
  <si>
    <t>A.</t>
  </si>
  <si>
    <t>PARTICULARS OF SHAREHOLDING</t>
  </si>
  <si>
    <t>B</t>
  </si>
  <si>
    <t>Pending at the beginning of the quarter</t>
  </si>
  <si>
    <t>Received during the quarter</t>
  </si>
  <si>
    <t>Disposed of during the quarter</t>
  </si>
  <si>
    <t>Remaining unresolved at the end of the quarter</t>
  </si>
  <si>
    <t>3.</t>
  </si>
  <si>
    <t xml:space="preserve">Paid-up equity share capital </t>
  </si>
  <si>
    <t>(a)</t>
  </si>
  <si>
    <t>(b)</t>
  </si>
  <si>
    <t>Net Sales/Income from Operations (Net of excise duty)</t>
  </si>
  <si>
    <t>Other Operating Income</t>
  </si>
  <si>
    <t>(f)</t>
  </si>
  <si>
    <t xml:space="preserve">Changes in inventories of finished goods, work-in-progress and stock-in-trade </t>
  </si>
  <si>
    <t xml:space="preserve">(c) </t>
  </si>
  <si>
    <t xml:space="preserve">(d) </t>
  </si>
  <si>
    <t xml:space="preserve">(e) </t>
  </si>
  <si>
    <t>Cost of Materials consumed</t>
  </si>
  <si>
    <t>Purchase of stock-in-trade</t>
  </si>
  <si>
    <t>Employee benefits expenses</t>
  </si>
  <si>
    <t>Depreciation and amortization expense</t>
  </si>
  <si>
    <t>Other expenses(Any item exceeding 10% of the total expenses relating to continuing operations to be shown separately)</t>
  </si>
  <si>
    <t xml:space="preserve">Basic </t>
  </si>
  <si>
    <t>Diluted</t>
  </si>
  <si>
    <t>1.</t>
  </si>
  <si>
    <t>Public Shareholding</t>
  </si>
  <si>
    <t>2.</t>
  </si>
  <si>
    <t>Promoter and Promoter Group Shareholding</t>
  </si>
  <si>
    <t>-</t>
  </si>
  <si>
    <t>Number of Shares</t>
  </si>
  <si>
    <t>Percentage of shareholding</t>
  </si>
  <si>
    <t>a)</t>
  </si>
  <si>
    <t>Pledged/ Encumbered</t>
  </si>
  <si>
    <t>Percentage of shares (as a % of the total shareholding of promoter and promoter group)</t>
  </si>
  <si>
    <t>Percentage of shares (as a % of the total share capital of the company)</t>
  </si>
  <si>
    <t>b)</t>
  </si>
  <si>
    <t>Non Encumbered</t>
  </si>
  <si>
    <t>MONNET ISPAT &amp; ENERGY LIMITED</t>
  </si>
  <si>
    <t>Corporate Office : MONNET HOUSE, 11 Masjid Moth, Greater Kailash Part II, New Delhi - 110048</t>
  </si>
  <si>
    <t>Regd. Office : Monnet Marg, Mandir Hasaud, Raipur - 492 101 (Chhattisgarh)</t>
  </si>
  <si>
    <t>Part - I</t>
  </si>
  <si>
    <t xml:space="preserve">Notes :  </t>
  </si>
  <si>
    <t>Sd/-</t>
  </si>
  <si>
    <t>Place :</t>
  </si>
  <si>
    <t>New Delhi</t>
  </si>
  <si>
    <t>(SANDEEP JAJODIA)</t>
  </si>
  <si>
    <t>Date  :</t>
  </si>
  <si>
    <t>CHAIRMAN &amp; MANAGING DIRECTOR</t>
  </si>
  <si>
    <t>Sl. No.</t>
  </si>
  <si>
    <t>(a) Power</t>
  </si>
  <si>
    <t>(b) Steel</t>
  </si>
  <si>
    <t>(c) Unallocated</t>
  </si>
  <si>
    <t xml:space="preserve">Total </t>
  </si>
  <si>
    <t>Less : Inter Segment Revenue</t>
  </si>
  <si>
    <t>Net Sales / Income From Operations</t>
  </si>
  <si>
    <t>Total Profit Before Tax</t>
  </si>
  <si>
    <t>ii) Un-allocable income</t>
  </si>
  <si>
    <t>Nil</t>
  </si>
  <si>
    <r>
      <t xml:space="preserve">Profit / (Loss) from ordinary activities before finance costs and exceptional items (3 </t>
    </r>
    <r>
      <rPr>
        <u/>
        <sz val="13"/>
        <color theme="1"/>
        <rFont val="Arial Narrow"/>
        <family val="2"/>
      </rPr>
      <t>+</t>
    </r>
    <r>
      <rPr>
        <b/>
        <sz val="13"/>
        <color theme="1"/>
        <rFont val="Arial Narrow"/>
        <family val="2"/>
      </rPr>
      <t xml:space="preserve"> 4)</t>
    </r>
  </si>
  <si>
    <r>
      <t xml:space="preserve">Profit / (Loss) from ordinary activities after finance costs but before exceptional items    (5 </t>
    </r>
    <r>
      <rPr>
        <u/>
        <sz val="13"/>
        <color theme="1"/>
        <rFont val="Arial Narrow"/>
        <family val="2"/>
      </rPr>
      <t>+</t>
    </r>
    <r>
      <rPr>
        <b/>
        <sz val="13"/>
        <color theme="1"/>
        <rFont val="Arial Narrow"/>
        <family val="2"/>
      </rPr>
      <t xml:space="preserve"> 6)</t>
    </r>
  </si>
  <si>
    <r>
      <t xml:space="preserve">Profit / (Loss) from ordinary activities before tax (7 </t>
    </r>
    <r>
      <rPr>
        <u/>
        <sz val="13"/>
        <color theme="1"/>
        <rFont val="Arial Narrow"/>
        <family val="2"/>
      </rPr>
      <t>+</t>
    </r>
    <r>
      <rPr>
        <sz val="13"/>
        <color theme="1"/>
        <rFont val="Arial Narrow"/>
        <family val="2"/>
      </rPr>
      <t xml:space="preserve">  8)</t>
    </r>
  </si>
  <si>
    <r>
      <t xml:space="preserve">Net Profit / (Loss) from ordinary activities after tax (9 </t>
    </r>
    <r>
      <rPr>
        <u/>
        <sz val="13"/>
        <color theme="1"/>
        <rFont val="Arial Narrow"/>
        <family val="2"/>
      </rPr>
      <t>+</t>
    </r>
    <r>
      <rPr>
        <b/>
        <sz val="13"/>
        <color theme="1"/>
        <rFont val="Arial Narrow"/>
        <family val="2"/>
      </rPr>
      <t xml:space="preserve"> 10)</t>
    </r>
  </si>
  <si>
    <r>
      <t xml:space="preserve">Net Profit / (Loss) for the period (11 </t>
    </r>
    <r>
      <rPr>
        <u/>
        <sz val="13"/>
        <color theme="1"/>
        <rFont val="Arial Narrow"/>
        <family val="2"/>
      </rPr>
      <t>+</t>
    </r>
    <r>
      <rPr>
        <b/>
        <sz val="13"/>
        <color theme="1"/>
        <rFont val="Arial Narrow"/>
        <family val="2"/>
      </rPr>
      <t xml:space="preserve"> 12)</t>
    </r>
  </si>
  <si>
    <r>
      <t>INVESTOR COMPLAINTS</t>
    </r>
    <r>
      <rPr>
        <b/>
        <sz val="13"/>
        <color rgb="FF000000"/>
        <rFont val="Arial Narrow"/>
        <family val="2"/>
      </rPr>
      <t xml:space="preserve">  </t>
    </r>
  </si>
  <si>
    <r>
      <t xml:space="preserve">for </t>
    </r>
    <r>
      <rPr>
        <b/>
        <sz val="13"/>
        <rFont val="Arial Narrow"/>
        <family val="2"/>
      </rPr>
      <t>MONNET ISPAT &amp; ENERGY LIMITED</t>
    </r>
  </si>
  <si>
    <t>Reserves excluding Revaluation Reserves as per balance sheet of previous accounting year</t>
  </si>
  <si>
    <r>
      <t>(</t>
    </r>
    <r>
      <rPr>
        <b/>
        <sz val="13"/>
        <color theme="1"/>
        <rFont val="Rupee"/>
      </rPr>
      <t xml:space="preserve">` </t>
    </r>
    <r>
      <rPr>
        <b/>
        <sz val="13"/>
        <color theme="1"/>
        <rFont val="Arial Narrow"/>
        <family val="2"/>
      </rPr>
      <t>in Crore)</t>
    </r>
  </si>
  <si>
    <r>
      <rPr>
        <b/>
        <sz val="13"/>
        <rFont val="Arial Narrow"/>
        <family val="2"/>
      </rPr>
      <t>Segment Revenue</t>
    </r>
    <r>
      <rPr>
        <sz val="13"/>
        <rFont val="Arial Narrow"/>
        <family val="2"/>
      </rPr>
      <t xml:space="preserve"> 
(Net Sales / Income from each segment should be disclosed under this head)</t>
    </r>
  </si>
  <si>
    <r>
      <rPr>
        <b/>
        <sz val="13"/>
        <rFont val="Arial Narrow"/>
        <family val="2"/>
      </rPr>
      <t>Segment Results</t>
    </r>
    <r>
      <rPr>
        <sz val="13"/>
        <rFont val="Arial Narrow"/>
        <family val="2"/>
      </rPr>
      <t xml:space="preserve"> (Profit) (+) / Loss (-) before tax and interest from each segment)</t>
    </r>
  </si>
  <si>
    <r>
      <rPr>
        <b/>
        <sz val="13"/>
        <rFont val="Arial Narrow"/>
        <family val="2"/>
      </rPr>
      <t>Less :</t>
    </r>
    <r>
      <rPr>
        <sz val="13"/>
        <rFont val="Arial Narrow"/>
        <family val="2"/>
      </rPr>
      <t xml:space="preserve"> 
i) Financial Charges</t>
    </r>
  </si>
  <si>
    <r>
      <rPr>
        <b/>
        <sz val="13"/>
        <rFont val="Arial Narrow"/>
        <family val="2"/>
      </rPr>
      <t>Capital Employed</t>
    </r>
    <r>
      <rPr>
        <sz val="13"/>
        <rFont val="Arial Narrow"/>
        <family val="2"/>
      </rPr>
      <t xml:space="preserve"> 
(Segment assets - Segment Liabilities)</t>
    </r>
  </si>
  <si>
    <r>
      <t xml:space="preserve">(Face Value </t>
    </r>
    <r>
      <rPr>
        <sz val="13"/>
        <color theme="1"/>
        <rFont val="Rupee"/>
      </rPr>
      <t>`</t>
    </r>
    <r>
      <rPr>
        <sz val="13"/>
        <color theme="1"/>
        <rFont val="Arial Narrow"/>
        <family val="2"/>
      </rPr>
      <t xml:space="preserve">10/- per Share fully paid-up) </t>
    </r>
  </si>
  <si>
    <r>
      <t xml:space="preserve">Earnings Per Share (EPS) (being same before and after extraordinary items) of </t>
    </r>
    <r>
      <rPr>
        <b/>
        <sz val="13"/>
        <color theme="1"/>
        <rFont val="Rupee"/>
      </rPr>
      <t>`</t>
    </r>
    <r>
      <rPr>
        <b/>
        <sz val="13"/>
        <color theme="1"/>
        <rFont val="Arial Narrow"/>
        <family val="2"/>
      </rPr>
      <t xml:space="preserve"> 10/- each (not Annualized)</t>
    </r>
  </si>
  <si>
    <t>STANDALONE</t>
  </si>
  <si>
    <t>CONSOLIDATED</t>
  </si>
  <si>
    <t>3 Months ended 31.03.2013</t>
  </si>
  <si>
    <t>12 Months ended 31.03.2013</t>
  </si>
  <si>
    <t>12 months ended 31.03.2013</t>
  </si>
  <si>
    <t>Quarter ended 31.03.2013</t>
  </si>
  <si>
    <t>A</t>
  </si>
  <si>
    <t>EQUITY AND LIABILITIES</t>
  </si>
  <si>
    <t>Shareholder's Funds</t>
  </si>
  <si>
    <t>(a) Share Capital</t>
  </si>
  <si>
    <t>(b) Reserves and surplus</t>
  </si>
  <si>
    <t>Sub-total - Shareholders' Funds</t>
  </si>
  <si>
    <t>Non-current Liabilities</t>
  </si>
  <si>
    <t>(a) Long-term borrowings</t>
  </si>
  <si>
    <t>(b) Deferred tax liabilities (net)</t>
  </si>
  <si>
    <t>Sub-total - Non-current Liabilities</t>
  </si>
  <si>
    <t>Current Liabilities</t>
  </si>
  <si>
    <t>(b) Trade payables</t>
  </si>
  <si>
    <t>(c) Other current liabilities</t>
  </si>
  <si>
    <t>(d) Short-term provisions</t>
  </si>
  <si>
    <t>Sub-total - Current Liabilities</t>
  </si>
  <si>
    <t>TOTAL - EQUITY AND LIABILITIES</t>
  </si>
  <si>
    <t>ASSETS</t>
  </si>
  <si>
    <t>Non-current Assets</t>
  </si>
  <si>
    <t>(a) Fixed assets</t>
  </si>
  <si>
    <t>Sub-total - Non-current Assets</t>
  </si>
  <si>
    <t>Current Assets</t>
  </si>
  <si>
    <t>(a) Current investments</t>
  </si>
  <si>
    <t>(b) Inventories</t>
  </si>
  <si>
    <t>(c) Trade receivables</t>
  </si>
  <si>
    <t>(d) Cash and cash equivalents</t>
  </si>
  <si>
    <t>(e) Short-term loans and advances</t>
  </si>
  <si>
    <t>(f) Other Current assets</t>
  </si>
  <si>
    <t>Sub-total - Current Assets</t>
  </si>
  <si>
    <t>TOTAL - ASSETS</t>
  </si>
  <si>
    <t>(a) Short-term borrowings</t>
  </si>
  <si>
    <t>ii) Un-allocable Expenditure net off</t>
  </si>
  <si>
    <r>
      <t>Extraordinary items (net of tax expense</t>
    </r>
    <r>
      <rPr>
        <sz val="13"/>
        <color theme="1"/>
        <rFont val="Rupee"/>
      </rPr>
      <t xml:space="preserve"> `</t>
    </r>
    <r>
      <rPr>
        <sz val="13"/>
        <color theme="1"/>
        <rFont val="Arial Narrow"/>
        <family val="2"/>
      </rPr>
      <t xml:space="preserve"> Crores)</t>
    </r>
  </si>
  <si>
    <t>Minority Interest</t>
  </si>
  <si>
    <t>AUDITED STANDALONE AND CONSOLIDATED STATEMENT OF ASSETS AND LIABILITIES</t>
  </si>
  <si>
    <t>(b) Money received against share warrants</t>
  </si>
  <si>
    <t>Share Application Money pending allotment</t>
  </si>
  <si>
    <t>(c) Other Long Term liabilities</t>
  </si>
  <si>
    <t>(d) Long-term provisions</t>
  </si>
  <si>
    <t>(b) Goodwill on consolidation *</t>
  </si>
  <si>
    <t>(c) Non-current investments</t>
  </si>
  <si>
    <t>(d) Deferred tax assets (net)</t>
  </si>
  <si>
    <t>(e) Long-term loans and advances</t>
  </si>
  <si>
    <t>(f) Other non-current assets</t>
  </si>
  <si>
    <t>Share of Profit / (Loss) of associates</t>
  </si>
  <si>
    <r>
      <t xml:space="preserve">Net Profit / (Loss) after taxes, minority interest and share of profit / (loss) of associates (13 </t>
    </r>
    <r>
      <rPr>
        <u/>
        <sz val="13"/>
        <color theme="1"/>
        <rFont val="Arial Narrow"/>
        <family val="2"/>
      </rPr>
      <t>+</t>
    </r>
    <r>
      <rPr>
        <sz val="13"/>
        <color theme="1"/>
        <rFont val="Arial Narrow"/>
        <family val="2"/>
      </rPr>
      <t xml:space="preserve"> 14 </t>
    </r>
    <r>
      <rPr>
        <u/>
        <sz val="13"/>
        <color theme="1"/>
        <rFont val="Arial Narrow"/>
        <family val="2"/>
      </rPr>
      <t>+</t>
    </r>
    <r>
      <rPr>
        <sz val="13"/>
        <color theme="1"/>
        <rFont val="Arial Narrow"/>
        <family val="2"/>
      </rPr>
      <t xml:space="preserve"> 15)</t>
    </r>
  </si>
  <si>
    <r>
      <t>(</t>
    </r>
    <r>
      <rPr>
        <b/>
        <sz val="13"/>
        <color theme="1"/>
        <rFont val="Rupee"/>
      </rPr>
      <t xml:space="preserve">` </t>
    </r>
    <r>
      <rPr>
        <b/>
        <sz val="13"/>
        <color theme="1"/>
        <rFont val="Arial Narrow"/>
        <family val="2"/>
      </rPr>
      <t>in Crores except for Share Data)</t>
    </r>
  </si>
  <si>
    <t>The consolidated accounts have been prepared as per Accounting Standard (AS) 21 on Consolidated Financial Statements and Accounting Standard (AS) 23 on Accounting for Investments in Associates in Consolidated Financial Statements notified in the Companies (Accounting Standard) Rules 2006.</t>
  </si>
  <si>
    <r>
      <rPr>
        <sz val="13"/>
        <color theme="1"/>
        <rFont val="Rupee"/>
      </rPr>
      <t>`</t>
    </r>
    <r>
      <rPr>
        <sz val="13"/>
        <color theme="1"/>
        <rFont val="Arial Narrow"/>
        <family val="2"/>
      </rPr>
      <t xml:space="preserve">         8.28</t>
    </r>
  </si>
  <si>
    <r>
      <rPr>
        <sz val="13"/>
        <color theme="1"/>
        <rFont val="Rupee"/>
      </rPr>
      <t>`</t>
    </r>
    <r>
      <rPr>
        <sz val="13"/>
        <color theme="1"/>
        <rFont val="Arial Narrow"/>
        <family val="2"/>
      </rPr>
      <t xml:space="preserve">         8.02</t>
    </r>
  </si>
  <si>
    <t>3 Months ended 31.03.2014</t>
  </si>
  <si>
    <t>12 Months ended 31.03.2014</t>
  </si>
  <si>
    <t>3 months ended (31.03.2014)</t>
  </si>
  <si>
    <t>3 Months ended 31.12.2013</t>
  </si>
  <si>
    <t>AUDITED SEGMENT-WISE REVENUE, RESULTS, CAPITAL EMPLOYED FOR THE QUARTER AND YEAR ENDED 31st MARCH, 2014</t>
  </si>
  <si>
    <t>Quarter ended 31.03.2014</t>
  </si>
  <si>
    <t>12 months ended 31.03.2014</t>
  </si>
  <si>
    <r>
      <t>(</t>
    </r>
    <r>
      <rPr>
        <b/>
        <sz val="13"/>
        <rFont val="Rupee"/>
      </rPr>
      <t>`</t>
    </r>
    <r>
      <rPr>
        <b/>
        <sz val="13"/>
        <rFont val="Arial Narrow"/>
        <family val="2"/>
      </rPr>
      <t xml:space="preserve">  in Crores)</t>
    </r>
  </si>
  <si>
    <t>Quarter ended 31.12.2013</t>
  </si>
  <si>
    <t>As at current year end 31.03.2014</t>
  </si>
  <si>
    <t>As at previous year end 31.03.2013</t>
  </si>
  <si>
    <r>
      <rPr>
        <sz val="13"/>
        <color theme="1"/>
        <rFont val="Rupee"/>
      </rPr>
      <t>`</t>
    </r>
    <r>
      <rPr>
        <sz val="13"/>
        <color theme="1"/>
        <rFont val="Arial Narrow"/>
        <family val="2"/>
      </rPr>
      <t xml:space="preserve">         7.31</t>
    </r>
  </si>
  <si>
    <r>
      <rPr>
        <sz val="13"/>
        <color theme="1"/>
        <rFont val="Rupee"/>
      </rPr>
      <t>`</t>
    </r>
    <r>
      <rPr>
        <sz val="13"/>
        <color theme="1"/>
        <rFont val="Arial Narrow"/>
        <family val="2"/>
      </rPr>
      <t xml:space="preserve">         39.07</t>
    </r>
  </si>
  <si>
    <r>
      <rPr>
        <sz val="13"/>
        <color theme="1"/>
        <rFont val="Rupee"/>
      </rPr>
      <t>`</t>
    </r>
    <r>
      <rPr>
        <sz val="13"/>
        <color theme="1"/>
        <rFont val="Arial Narrow"/>
        <family val="2"/>
      </rPr>
      <t xml:space="preserve">         37.83</t>
    </r>
  </si>
  <si>
    <r>
      <rPr>
        <sz val="13"/>
        <color theme="1"/>
        <rFont val="Rupee"/>
      </rPr>
      <t>`</t>
    </r>
    <r>
      <rPr>
        <sz val="13"/>
        <color theme="1"/>
        <rFont val="Arial Narrow"/>
        <family val="2"/>
      </rPr>
      <t xml:space="preserve">         34.67</t>
    </r>
  </si>
  <si>
    <r>
      <rPr>
        <sz val="13"/>
        <color theme="1"/>
        <rFont val="Rupee"/>
      </rPr>
      <t>`</t>
    </r>
    <r>
      <rPr>
        <sz val="13"/>
        <color theme="1"/>
        <rFont val="Arial Narrow"/>
        <family val="2"/>
      </rPr>
      <t xml:space="preserve">         33.58</t>
    </r>
  </si>
  <si>
    <t>Unaudited</t>
  </si>
  <si>
    <t>Audited</t>
  </si>
  <si>
    <t>Previous year figures have been reworked / re-groupedv/ re-arranged, wherever necessary, to conform with those of current year classification / disclosure.</t>
  </si>
  <si>
    <t>The figures of Standalone and Consolidated Audited Statement of Assets and Liabilities are given below.</t>
  </si>
  <si>
    <r>
      <t>11</t>
    </r>
    <r>
      <rPr>
        <b/>
        <vertAlign val="superscript"/>
        <sz val="13"/>
        <rFont val="Arial Narrow"/>
        <family val="2"/>
      </rPr>
      <t>th</t>
    </r>
    <r>
      <rPr>
        <b/>
        <sz val="13"/>
        <rFont val="Arial Narrow"/>
        <family val="2"/>
      </rPr>
      <t xml:space="preserve"> June, 2014</t>
    </r>
  </si>
  <si>
    <r>
      <t>The figures of quarter ended 31</t>
    </r>
    <r>
      <rPr>
        <vertAlign val="superscript"/>
        <sz val="13"/>
        <color theme="1"/>
        <rFont val="Arial Narrow"/>
        <family val="2"/>
      </rPr>
      <t>st</t>
    </r>
    <r>
      <rPr>
        <sz val="13"/>
        <color theme="1"/>
        <rFont val="Arial Narrow"/>
        <family val="2"/>
      </rPr>
      <t xml:space="preserve"> March, 2014 and 31</t>
    </r>
    <r>
      <rPr>
        <vertAlign val="superscript"/>
        <sz val="13"/>
        <color theme="1"/>
        <rFont val="Arial Narrow"/>
        <family val="2"/>
      </rPr>
      <t>st</t>
    </r>
    <r>
      <rPr>
        <sz val="13"/>
        <color theme="1"/>
        <rFont val="Arial Narrow"/>
        <family val="2"/>
      </rPr>
      <t xml:space="preserve"> March, 2013 are the balancing figures between audited figures in respect of the full financial year and the published year to date figures (unaudited) upto the third quarter of the relevant financial year.</t>
    </r>
  </si>
  <si>
    <r>
      <t>Part - II   Select information for the quarter and year ended 31</t>
    </r>
    <r>
      <rPr>
        <b/>
        <vertAlign val="superscript"/>
        <sz val="13"/>
        <color theme="1"/>
        <rFont val="Arial Narrow"/>
        <family val="2"/>
      </rPr>
      <t>st</t>
    </r>
    <r>
      <rPr>
        <b/>
        <sz val="13"/>
        <color theme="1"/>
        <rFont val="Arial Narrow"/>
        <family val="2"/>
      </rPr>
      <t xml:space="preserve"> March, 2014</t>
    </r>
  </si>
  <si>
    <r>
      <t>STATEMENT OF STANDALONE AND CONSOLIDATED AUDITED FINANCIAL RESULTS FOR THE QUARTER AND YEAR ENDED 31</t>
    </r>
    <r>
      <rPr>
        <b/>
        <vertAlign val="superscript"/>
        <sz val="13"/>
        <rFont val="Arial Narrow"/>
        <family val="2"/>
      </rPr>
      <t>st</t>
    </r>
    <r>
      <rPr>
        <b/>
        <sz val="13"/>
        <rFont val="Arial Narrow"/>
        <family val="2"/>
      </rPr>
      <t xml:space="preserve"> MARCH, 2014</t>
    </r>
  </si>
  <si>
    <r>
      <rPr>
        <b/>
        <sz val="13"/>
        <color theme="1"/>
        <rFont val="Rupee"/>
      </rPr>
      <t>`</t>
    </r>
    <r>
      <rPr>
        <b/>
        <sz val="13"/>
        <color theme="1"/>
        <rFont val="Arial Narrow"/>
        <family val="2"/>
      </rPr>
      <t xml:space="preserve">         (14.39)</t>
    </r>
  </si>
  <si>
    <r>
      <rPr>
        <b/>
        <sz val="13"/>
        <color theme="1"/>
        <rFont val="Rupee"/>
      </rPr>
      <t>`</t>
    </r>
    <r>
      <rPr>
        <b/>
        <sz val="13"/>
        <color theme="1"/>
        <rFont val="Arial Narrow"/>
        <family val="2"/>
      </rPr>
      <t xml:space="preserve">         (14.12)</t>
    </r>
  </si>
  <si>
    <r>
      <rPr>
        <b/>
        <sz val="13"/>
        <color theme="1"/>
        <rFont val="Rupee"/>
      </rPr>
      <t>`</t>
    </r>
    <r>
      <rPr>
        <b/>
        <sz val="13"/>
        <color theme="1"/>
        <rFont val="Arial Narrow"/>
        <family val="2"/>
      </rPr>
      <t xml:space="preserve">         8.25</t>
    </r>
  </si>
  <si>
    <r>
      <rPr>
        <b/>
        <sz val="13"/>
        <color theme="1"/>
        <rFont val="Rupee"/>
      </rPr>
      <t>`</t>
    </r>
    <r>
      <rPr>
        <b/>
        <sz val="13"/>
        <color theme="1"/>
        <rFont val="Arial Narrow"/>
        <family val="2"/>
      </rPr>
      <t xml:space="preserve">         8.10</t>
    </r>
  </si>
  <si>
    <r>
      <rPr>
        <b/>
        <sz val="13"/>
        <color theme="1"/>
        <rFont val="Rupee"/>
      </rPr>
      <t>`</t>
    </r>
    <r>
      <rPr>
        <b/>
        <sz val="13"/>
        <color theme="1"/>
        <rFont val="Arial Narrow"/>
        <family val="2"/>
      </rPr>
      <t xml:space="preserve">         3.67</t>
    </r>
  </si>
  <si>
    <r>
      <rPr>
        <b/>
        <sz val="13"/>
        <color theme="1"/>
        <rFont val="Rupee"/>
      </rPr>
      <t>`</t>
    </r>
    <r>
      <rPr>
        <b/>
        <sz val="13"/>
        <color theme="1"/>
        <rFont val="Arial Narrow"/>
        <family val="2"/>
      </rPr>
      <t xml:space="preserve">         3.60</t>
    </r>
  </si>
  <si>
    <t>Operational performance includes impact of loss of Rs. 84.20 crores, being losses incurred during ramp up of production of the newly commissioned steel plant due to issues of synchronization and stabilzation of different modules of the steel plant.</t>
  </si>
  <si>
    <t>Sales aggregating to Rs. 177.84 crore in respect of production during the trial runs of various modules of steel division does not form part of total sales during the year and have been adjusted/reduced against the preoperative expenditure.</t>
  </si>
  <si>
    <r>
      <t xml:space="preserve">The Board of directors have approved an appropriation of </t>
    </r>
    <r>
      <rPr>
        <sz val="13"/>
        <rFont val="Rupee"/>
      </rPr>
      <t>`</t>
    </r>
    <r>
      <rPr>
        <sz val="13"/>
        <rFont val="Arial Narrow"/>
        <family val="2"/>
      </rPr>
      <t xml:space="preserve"> 6.66 crore to the General Reserve.</t>
    </r>
  </si>
  <si>
    <r>
      <t>The Board of Directors have recommended, subject to approval of shareholders, a dividend of 10% (</t>
    </r>
    <r>
      <rPr>
        <sz val="13"/>
        <color theme="1"/>
        <rFont val="Rupee"/>
      </rPr>
      <t>`</t>
    </r>
    <r>
      <rPr>
        <sz val="13"/>
        <color theme="1"/>
        <rFont val="Arial Narrow"/>
        <family val="2"/>
      </rPr>
      <t xml:space="preserve"> 1.00  per equity share of </t>
    </r>
    <r>
      <rPr>
        <sz val="13"/>
        <color theme="1"/>
        <rFont val="Rupee"/>
      </rPr>
      <t>`</t>
    </r>
    <r>
      <rPr>
        <sz val="13"/>
        <color theme="1"/>
        <rFont val="Arial Narrow"/>
        <family val="2"/>
      </rPr>
      <t xml:space="preserve"> 10/- each), aggregating to </t>
    </r>
    <r>
      <rPr>
        <sz val="13"/>
        <color theme="1"/>
        <rFont val="Rupee"/>
      </rPr>
      <t>`</t>
    </r>
    <r>
      <rPr>
        <sz val="13"/>
        <color theme="1"/>
        <rFont val="Arial Narrow"/>
        <family val="2"/>
      </rPr>
      <t xml:space="preserve"> 21.01 crore, including dividend on preference shares and dividend distribution tax.</t>
    </r>
  </si>
  <si>
    <t>Management believes such losses are one time and non recurring in nature.</t>
  </si>
  <si>
    <t>The above Financial Results have been reviewed by the Audit Committee in its meeting held on 11th June, 2014 and then approved by the Board of Directors in its meeting held on 11th June,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</si>
</sst>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0.00\)"/>
  </numFmts>
  <fonts count="21">
    <font>
      <sz val="11"/>
      <color theme="1"/>
      <name val="Calibri"/>
      <family val="2"/>
      <scheme val="minor"/>
    </font>
    <font>
      <b/>
      <sz val="14"/>
      <name val="Arial Narrow"/>
      <family val="2"/>
    </font>
    <font>
      <b/>
      <sz val="12"/>
      <name val="Arial Narrow"/>
      <family val="2"/>
    </font>
    <font>
      <sz val="12"/>
      <name val="Arial Narrow"/>
      <family val="2"/>
    </font>
    <font>
      <b/>
      <sz val="13"/>
      <color theme="1"/>
      <name val="Arial Narrow"/>
      <family val="2"/>
    </font>
    <font>
      <sz val="13"/>
      <color theme="1"/>
      <name val="Arial Narrow"/>
      <family val="2"/>
    </font>
    <font>
      <u/>
      <sz val="13"/>
      <color theme="1"/>
      <name val="Arial Narrow"/>
      <family val="2"/>
    </font>
    <font>
      <b/>
      <sz val="13"/>
      <color rgb="FF000000"/>
      <name val="Arial Narrow"/>
      <family val="2"/>
    </font>
    <font>
      <sz val="13"/>
      <color theme="1"/>
      <name val="Calibri"/>
      <family val="2"/>
      <scheme val="minor"/>
    </font>
    <font>
      <sz val="13"/>
      <color rgb="FF000000"/>
      <name val="Arial Narrow"/>
      <family val="2"/>
    </font>
    <font>
      <b/>
      <sz val="13"/>
      <name val="Arial Narrow"/>
      <family val="2"/>
    </font>
    <font>
      <sz val="13"/>
      <name val="Arial Narrow"/>
      <family val="2"/>
    </font>
    <font>
      <b/>
      <sz val="13"/>
      <color theme="1"/>
      <name val="Rupee"/>
    </font>
    <font>
      <b/>
      <sz val="13"/>
      <name val="Rupee"/>
    </font>
    <font>
      <b/>
      <sz val="18"/>
      <name val="Arial Narrow"/>
      <family val="2"/>
    </font>
    <font>
      <sz val="13"/>
      <color theme="1"/>
      <name val="Rupee"/>
    </font>
    <font>
      <sz val="11"/>
      <color theme="1"/>
      <name val="Arial Narrow"/>
      <family val="2"/>
    </font>
    <font>
      <sz val="13"/>
      <name val="Rupee"/>
    </font>
    <font>
      <b/>
      <vertAlign val="superscript"/>
      <sz val="13"/>
      <name val="Arial Narrow"/>
      <family val="2"/>
    </font>
    <font>
      <vertAlign val="superscript"/>
      <sz val="13"/>
      <color theme="1"/>
      <name val="Arial Narrow"/>
      <family val="2"/>
    </font>
    <font>
      <b/>
      <vertAlign val="superscript"/>
      <sz val="13"/>
      <color theme="1"/>
      <name val="Arial Narrow"/>
      <family val="2"/>
    </font>
  </fonts>
  <fills count="2">
    <fill>
      <patternFill patternType="none"/>
    </fill>
    <fill>
      <patternFill patternType="gray125"/>
    </fill>
  </fills>
  <borders count="3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8"/>
      </left>
      <right/>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40">
    <xf numFmtId="0" fontId="0" fillId="0" borderId="0" xfId="0"/>
    <xf numFmtId="0" fontId="0" fillId="0" borderId="0" xfId="0" applyAlignment="1">
      <alignment vertical="top"/>
    </xf>
    <xf numFmtId="2" fontId="3" fillId="0" borderId="0" xfId="0" applyNumberFormat="1" applyFont="1" applyBorder="1" applyAlignment="1">
      <alignment vertical="top"/>
    </xf>
    <xf numFmtId="1" fontId="3" fillId="0" borderId="0" xfId="0" applyNumberFormat="1" applyFont="1" applyBorder="1" applyAlignment="1">
      <alignment vertical="top"/>
    </xf>
    <xf numFmtId="2" fontId="2" fillId="0" borderId="0" xfId="0" applyNumberFormat="1" applyFont="1" applyBorder="1" applyAlignment="1">
      <alignment vertical="top"/>
    </xf>
    <xf numFmtId="0" fontId="5" fillId="0" borderId="6" xfId="0" applyFont="1" applyBorder="1" applyAlignment="1">
      <alignment vertical="center" wrapText="1"/>
    </xf>
    <xf numFmtId="0" fontId="5" fillId="0" borderId="6" xfId="0" applyFont="1" applyFill="1" applyBorder="1" applyAlignment="1">
      <alignment vertical="center" wrapText="1"/>
    </xf>
    <xf numFmtId="0" fontId="5" fillId="0" borderId="10" xfId="0" applyFont="1" applyBorder="1" applyAlignment="1">
      <alignment vertical="center" wrapText="1"/>
    </xf>
    <xf numFmtId="0" fontId="5" fillId="0" borderId="10"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vertical="center" wrapText="1"/>
    </xf>
    <xf numFmtId="0" fontId="4" fillId="0" borderId="14" xfId="0" applyFont="1" applyBorder="1" applyAlignment="1">
      <alignment horizontal="left" vertical="top" wrapText="1"/>
    </xf>
    <xf numFmtId="0" fontId="4" fillId="0" borderId="14" xfId="0" quotePrefix="1" applyFont="1" applyBorder="1" applyAlignment="1">
      <alignment horizontal="center" vertical="center" wrapText="1"/>
    </xf>
    <xf numFmtId="0" fontId="4" fillId="0" borderId="14" xfId="0" applyFont="1" applyBorder="1" applyAlignment="1">
      <alignment vertical="center" wrapText="1"/>
    </xf>
    <xf numFmtId="0" fontId="4" fillId="0" borderId="14" xfId="0" applyFont="1" applyBorder="1" applyAlignment="1">
      <alignment horizontal="center" vertical="center" wrapText="1"/>
    </xf>
    <xf numFmtId="0" fontId="4" fillId="0" borderId="0" xfId="0" applyFont="1" applyBorder="1" applyAlignment="1">
      <alignment horizontal="justify" vertical="center" wrapText="1"/>
    </xf>
    <xf numFmtId="0" fontId="4" fillId="0" borderId="8" xfId="0" quotePrefix="1" applyFont="1" applyBorder="1" applyAlignment="1">
      <alignment horizontal="center" vertical="center" wrapText="1"/>
    </xf>
    <xf numFmtId="0" fontId="5" fillId="0" borderId="5" xfId="0" applyFont="1" applyBorder="1" applyAlignment="1">
      <alignment horizontal="left" vertical="center" wrapText="1"/>
    </xf>
    <xf numFmtId="0" fontId="4" fillId="0" borderId="0" xfId="0" applyFont="1" applyBorder="1" applyAlignment="1">
      <alignment vertical="center"/>
    </xf>
    <xf numFmtId="0" fontId="9" fillId="0" borderId="7" xfId="0" applyFont="1" applyBorder="1" applyAlignment="1">
      <alignment horizontal="center" vertical="center"/>
    </xf>
    <xf numFmtId="0" fontId="5" fillId="0" borderId="5" xfId="0" applyFont="1" applyBorder="1" applyAlignment="1">
      <alignment vertical="center" wrapText="1"/>
    </xf>
    <xf numFmtId="2" fontId="11" fillId="0" borderId="0" xfId="0" applyNumberFormat="1" applyFont="1" applyBorder="1" applyAlignment="1">
      <alignment vertical="top"/>
    </xf>
    <xf numFmtId="2" fontId="10" fillId="0" borderId="0" xfId="0" applyNumberFormat="1" applyFont="1" applyBorder="1" applyAlignment="1">
      <alignment vertical="top"/>
    </xf>
    <xf numFmtId="2" fontId="10" fillId="0" borderId="0" xfId="0" applyNumberFormat="1" applyFont="1" applyFill="1" applyBorder="1" applyAlignment="1">
      <alignment vertical="top"/>
    </xf>
    <xf numFmtId="2" fontId="5" fillId="0" borderId="3" xfId="0" applyNumberFormat="1" applyFont="1" applyFill="1" applyBorder="1" applyAlignment="1">
      <alignment vertical="center" wrapText="1"/>
    </xf>
    <xf numFmtId="0" fontId="4" fillId="0" borderId="7" xfId="0" applyFont="1" applyBorder="1" applyAlignment="1">
      <alignment horizontal="right" vertical="top"/>
    </xf>
    <xf numFmtId="1" fontId="10" fillId="0" borderId="8" xfId="0" applyNumberFormat="1" applyFont="1" applyBorder="1" applyAlignment="1">
      <alignment horizontal="center" vertical="top"/>
    </xf>
    <xf numFmtId="2" fontId="10" fillId="0" borderId="17" xfId="0" applyNumberFormat="1" applyFont="1" applyBorder="1" applyAlignment="1">
      <alignment vertical="top" wrapText="1"/>
    </xf>
    <xf numFmtId="0" fontId="4" fillId="0" borderId="5" xfId="0" applyFont="1" applyBorder="1" applyAlignment="1">
      <alignment horizontal="center" vertical="top"/>
    </xf>
    <xf numFmtId="0" fontId="8" fillId="0" borderId="14" xfId="0" applyFont="1" applyBorder="1" applyAlignment="1">
      <alignment horizontal="center" vertical="center"/>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quotePrefix="1" applyFont="1" applyBorder="1" applyAlignment="1">
      <alignment horizontal="right" vertical="center" wrapText="1"/>
    </xf>
    <xf numFmtId="0" fontId="4" fillId="0" borderId="3" xfId="0" applyFont="1" applyBorder="1" applyAlignment="1">
      <alignment vertical="center" wrapText="1"/>
    </xf>
    <xf numFmtId="0" fontId="4" fillId="0" borderId="1" xfId="0" applyFont="1" applyBorder="1" applyAlignment="1">
      <alignment vertical="center"/>
    </xf>
    <xf numFmtId="0" fontId="4" fillId="0" borderId="6" xfId="0" quotePrefix="1" applyFont="1" applyBorder="1" applyAlignment="1">
      <alignment horizontal="center" vertical="top" wrapText="1"/>
    </xf>
    <xf numFmtId="0" fontId="4" fillId="0" borderId="6" xfId="0" applyFont="1" applyBorder="1" applyAlignment="1">
      <alignment horizontal="center" vertical="top" wrapText="1"/>
    </xf>
    <xf numFmtId="2" fontId="10" fillId="0" borderId="7" xfId="0" applyNumberFormat="1" applyFont="1" applyBorder="1" applyAlignment="1">
      <alignment horizontal="right" vertical="center"/>
    </xf>
    <xf numFmtId="1" fontId="10" fillId="0" borderId="14" xfId="0" applyNumberFormat="1" applyFont="1" applyBorder="1" applyAlignment="1">
      <alignment vertical="center"/>
    </xf>
    <xf numFmtId="1" fontId="10" fillId="0" borderId="0" xfId="0" applyNumberFormat="1" applyFont="1" applyBorder="1" applyAlignment="1">
      <alignment vertical="center"/>
    </xf>
    <xf numFmtId="1" fontId="10" fillId="0" borderId="7" xfId="0" applyNumberFormat="1" applyFont="1" applyBorder="1" applyAlignment="1">
      <alignment vertical="center"/>
    </xf>
    <xf numFmtId="0" fontId="5" fillId="0" borderId="14" xfId="0" applyFont="1" applyBorder="1" applyAlignment="1">
      <alignment vertical="top"/>
    </xf>
    <xf numFmtId="0" fontId="5" fillId="0" borderId="0" xfId="0" applyFont="1" applyBorder="1" applyAlignment="1">
      <alignment vertical="top"/>
    </xf>
    <xf numFmtId="0" fontId="8" fillId="0" borderId="7" xfId="0" applyFont="1" applyBorder="1" applyAlignment="1">
      <alignment vertical="top"/>
    </xf>
    <xf numFmtId="0" fontId="8" fillId="0" borderId="0" xfId="0" applyFont="1" applyBorder="1"/>
    <xf numFmtId="0" fontId="10" fillId="0" borderId="14" xfId="0" applyFont="1" applyBorder="1" applyAlignment="1">
      <alignment horizontal="center" vertical="top"/>
    </xf>
    <xf numFmtId="1" fontId="10" fillId="0" borderId="14" xfId="0" applyNumberFormat="1" applyFont="1" applyFill="1" applyBorder="1" applyAlignment="1">
      <alignment horizontal="center" vertical="top"/>
    </xf>
    <xf numFmtId="1" fontId="11" fillId="0" borderId="14" xfId="0" applyNumberFormat="1" applyFont="1" applyBorder="1" applyAlignment="1">
      <alignment vertical="top"/>
    </xf>
    <xf numFmtId="2" fontId="11" fillId="0" borderId="7" xfId="0" applyNumberFormat="1" applyFont="1" applyFill="1" applyBorder="1" applyAlignment="1">
      <alignment horizontal="right" vertical="top"/>
    </xf>
    <xf numFmtId="2" fontId="11" fillId="0" borderId="7" xfId="0" applyNumberFormat="1" applyFont="1" applyFill="1" applyBorder="1" applyAlignment="1">
      <alignment vertical="top"/>
    </xf>
    <xf numFmtId="1" fontId="10" fillId="0" borderId="14" xfId="0" applyNumberFormat="1" applyFont="1" applyFill="1" applyBorder="1" applyAlignment="1">
      <alignment vertical="top"/>
    </xf>
    <xf numFmtId="2" fontId="10" fillId="0" borderId="7" xfId="0" applyNumberFormat="1" applyFont="1" applyFill="1" applyBorder="1" applyAlignment="1">
      <alignment horizontal="right" vertical="top"/>
    </xf>
    <xf numFmtId="1" fontId="10" fillId="0" borderId="8" xfId="0" applyNumberFormat="1" applyFont="1" applyFill="1" applyBorder="1" applyAlignment="1">
      <alignment vertical="top"/>
    </xf>
    <xf numFmtId="2" fontId="10" fillId="0" borderId="5" xfId="0" applyNumberFormat="1" applyFont="1" applyFill="1" applyBorder="1" applyAlignment="1">
      <alignment vertical="top"/>
    </xf>
    <xf numFmtId="2" fontId="10" fillId="0" borderId="5" xfId="0" applyNumberFormat="1" applyFont="1" applyBorder="1" applyAlignment="1">
      <alignment vertical="top"/>
    </xf>
    <xf numFmtId="0" fontId="5" fillId="0" borderId="5" xfId="0" applyFont="1" applyBorder="1" applyAlignment="1">
      <alignment vertical="top"/>
    </xf>
    <xf numFmtId="2" fontId="10" fillId="0" borderId="4" xfId="0" applyNumberFormat="1" applyFont="1" applyFill="1" applyBorder="1" applyAlignment="1">
      <alignment horizontal="right" vertical="top"/>
    </xf>
    <xf numFmtId="0" fontId="5" fillId="0" borderId="7" xfId="0" applyFont="1" applyFill="1" applyBorder="1" applyAlignment="1">
      <alignment horizontal="center" vertical="top" wrapText="1"/>
    </xf>
    <xf numFmtId="0" fontId="5" fillId="0" borderId="7" xfId="0" applyFont="1" applyBorder="1" applyAlignment="1">
      <alignment horizontal="center" vertical="top" wrapText="1"/>
    </xf>
    <xf numFmtId="164" fontId="10" fillId="0" borderId="17" xfId="0" applyNumberFormat="1" applyFont="1" applyFill="1" applyBorder="1" applyAlignment="1">
      <alignment horizontal="right" vertical="center"/>
    </xf>
    <xf numFmtId="164" fontId="11" fillId="0" borderId="17" xfId="0" applyNumberFormat="1" applyFont="1" applyFill="1" applyBorder="1" applyAlignment="1">
      <alignment horizontal="right" vertical="center"/>
    </xf>
    <xf numFmtId="2" fontId="11" fillId="0" borderId="18" xfId="0" applyNumberFormat="1" applyFont="1" applyBorder="1" applyAlignment="1">
      <alignment vertical="top" wrapText="1"/>
    </xf>
    <xf numFmtId="2" fontId="10" fillId="0" borderId="18" xfId="0" applyNumberFormat="1" applyFont="1" applyBorder="1" applyAlignment="1">
      <alignment vertical="top" wrapText="1"/>
    </xf>
    <xf numFmtId="164" fontId="10" fillId="0" borderId="15" xfId="0" applyNumberFormat="1" applyFont="1" applyFill="1" applyBorder="1" applyAlignment="1">
      <alignment horizontal="right" vertical="center"/>
    </xf>
    <xf numFmtId="164" fontId="11" fillId="0" borderId="15" xfId="0" applyNumberFormat="1" applyFont="1" applyFill="1" applyBorder="1" applyAlignment="1">
      <alignment horizontal="right" vertical="center"/>
    </xf>
    <xf numFmtId="0" fontId="4" fillId="0" borderId="17" xfId="0" applyFont="1" applyFill="1" applyBorder="1" applyAlignment="1">
      <alignment horizontal="center" vertical="center" wrapText="1"/>
    </xf>
    <xf numFmtId="164" fontId="11" fillId="0" borderId="16" xfId="0" applyNumberFormat="1" applyFont="1" applyFill="1" applyBorder="1" applyAlignment="1">
      <alignment horizontal="right" vertical="center"/>
    </xf>
    <xf numFmtId="164" fontId="5" fillId="0" borderId="6" xfId="0" applyNumberFormat="1" applyFont="1" applyFill="1" applyBorder="1" applyAlignment="1">
      <alignment vertical="center" wrapText="1"/>
    </xf>
    <xf numFmtId="164" fontId="11" fillId="0" borderId="19" xfId="0" applyNumberFormat="1" applyFont="1" applyFill="1" applyBorder="1" applyAlignment="1">
      <alignment horizontal="right" vertical="center"/>
    </xf>
    <xf numFmtId="1" fontId="1" fillId="0" borderId="12" xfId="0" applyNumberFormat="1" applyFont="1" applyBorder="1" applyAlignment="1">
      <alignment vertical="top"/>
    </xf>
    <xf numFmtId="0" fontId="16" fillId="0" borderId="0" xfId="0" applyFont="1" applyAlignment="1">
      <alignment vertical="top"/>
    </xf>
    <xf numFmtId="0" fontId="10" fillId="0" borderId="14" xfId="0" applyFont="1" applyBorder="1" applyAlignment="1">
      <alignment horizontal="center" vertical="top" wrapText="1"/>
    </xf>
    <xf numFmtId="0" fontId="10" fillId="0" borderId="0" xfId="0" applyFont="1" applyBorder="1" applyAlignment="1">
      <alignment horizontal="center" vertical="top"/>
    </xf>
    <xf numFmtId="0" fontId="10" fillId="0" borderId="20" xfId="0" applyFont="1" applyBorder="1" applyAlignment="1">
      <alignment vertical="top"/>
    </xf>
    <xf numFmtId="0" fontId="10" fillId="0" borderId="15" xfId="0" applyFont="1" applyBorder="1" applyAlignment="1">
      <alignment vertical="top" wrapText="1"/>
    </xf>
    <xf numFmtId="0" fontId="5" fillId="0" borderId="16" xfId="0" applyFont="1" applyBorder="1" applyAlignment="1">
      <alignment vertical="top"/>
    </xf>
    <xf numFmtId="0" fontId="5" fillId="0" borderId="20" xfId="0" applyFont="1" applyBorder="1" applyAlignment="1">
      <alignment vertical="top"/>
    </xf>
    <xf numFmtId="0" fontId="5" fillId="0" borderId="15" xfId="0" applyFont="1" applyBorder="1" applyAlignment="1">
      <alignment vertical="top" wrapText="1"/>
    </xf>
    <xf numFmtId="0" fontId="4" fillId="0" borderId="20" xfId="0" applyFont="1" applyBorder="1" applyAlignment="1">
      <alignment vertical="top"/>
    </xf>
    <xf numFmtId="0" fontId="5" fillId="0" borderId="23" xfId="0" applyFont="1" applyBorder="1" applyAlignment="1">
      <alignment vertical="top"/>
    </xf>
    <xf numFmtId="0" fontId="5" fillId="0" borderId="21" xfId="0" applyFont="1" applyBorder="1" applyAlignment="1">
      <alignment vertical="top"/>
    </xf>
    <xf numFmtId="0" fontId="5" fillId="0" borderId="24" xfId="0" applyFont="1" applyBorder="1" applyAlignment="1">
      <alignment vertical="top"/>
    </xf>
    <xf numFmtId="0" fontId="10" fillId="0" borderId="25" xfId="0" applyFont="1" applyBorder="1" applyAlignment="1">
      <alignment vertical="top"/>
    </xf>
    <xf numFmtId="0" fontId="5" fillId="0" borderId="15" xfId="0" applyFont="1" applyBorder="1" applyAlignment="1">
      <alignment vertical="top"/>
    </xf>
    <xf numFmtId="0" fontId="5" fillId="0" borderId="19" xfId="0" applyFont="1" applyFill="1" applyBorder="1" applyAlignment="1">
      <alignment vertical="top"/>
    </xf>
    <xf numFmtId="0" fontId="5" fillId="0" borderId="15" xfId="0" applyFont="1" applyFill="1" applyBorder="1" applyAlignment="1">
      <alignment vertical="top"/>
    </xf>
    <xf numFmtId="0" fontId="10" fillId="0" borderId="8" xfId="0" applyFont="1" applyBorder="1" applyAlignment="1">
      <alignment horizontal="center" vertical="top" wrapText="1"/>
    </xf>
    <xf numFmtId="0" fontId="10" fillId="0" borderId="4" xfId="0" applyFont="1" applyBorder="1" applyAlignment="1">
      <alignment horizontal="center" vertical="top" wrapText="1"/>
    </xf>
    <xf numFmtId="0" fontId="10" fillId="0" borderId="3" xfId="0" applyFont="1" applyBorder="1" applyAlignment="1">
      <alignment horizontal="center" vertical="top" wrapText="1"/>
    </xf>
    <xf numFmtId="2" fontId="3" fillId="0" borderId="0" xfId="0" applyNumberFormat="1" applyFont="1" applyBorder="1" applyAlignment="1">
      <alignment vertical="top"/>
    </xf>
    <xf numFmtId="0" fontId="5" fillId="0" borderId="14" xfId="0" applyFont="1" applyBorder="1" applyAlignment="1">
      <alignment horizontal="left" vertical="top"/>
    </xf>
    <xf numFmtId="0" fontId="5" fillId="0" borderId="15" xfId="0" applyFont="1" applyBorder="1" applyAlignment="1">
      <alignment horizontal="left" vertical="top" wrapText="1"/>
    </xf>
    <xf numFmtId="2" fontId="5" fillId="0" borderId="6" xfId="0" applyNumberFormat="1" applyFont="1" applyFill="1" applyBorder="1" applyAlignment="1">
      <alignment vertical="center" wrapText="1"/>
    </xf>
    <xf numFmtId="164" fontId="5" fillId="0" borderId="6" xfId="0" applyNumberFormat="1" applyFont="1" applyFill="1" applyBorder="1" applyAlignment="1">
      <alignment vertical="top" wrapText="1"/>
    </xf>
    <xf numFmtId="164" fontId="4" fillId="0" borderId="10" xfId="0" applyNumberFormat="1" applyFont="1" applyFill="1" applyBorder="1" applyAlignment="1">
      <alignment vertical="center" wrapText="1"/>
    </xf>
    <xf numFmtId="164" fontId="5" fillId="0" borderId="10" xfId="0" applyNumberFormat="1" applyFont="1" applyBorder="1" applyAlignment="1">
      <alignment vertical="center" wrapText="1"/>
    </xf>
    <xf numFmtId="164" fontId="5" fillId="0" borderId="10" xfId="0" applyNumberFormat="1" applyFont="1" applyFill="1" applyBorder="1" applyAlignment="1">
      <alignment vertical="center" wrapText="1"/>
    </xf>
    <xf numFmtId="164" fontId="5" fillId="0" borderId="6" xfId="0" applyNumberFormat="1" applyFont="1" applyBorder="1" applyAlignment="1">
      <alignment vertical="center" wrapText="1"/>
    </xf>
    <xf numFmtId="164" fontId="4" fillId="0" borderId="6" xfId="0" applyNumberFormat="1" applyFont="1" applyFill="1" applyBorder="1" applyAlignment="1">
      <alignment vertical="center" wrapText="1"/>
    </xf>
    <xf numFmtId="164" fontId="11" fillId="0" borderId="6" xfId="0" applyNumberFormat="1" applyFont="1" applyFill="1" applyBorder="1"/>
    <xf numFmtId="0" fontId="8" fillId="0" borderId="0" xfId="0" applyFont="1" applyBorder="1" applyAlignment="1">
      <alignment vertical="top"/>
    </xf>
    <xf numFmtId="0" fontId="8" fillId="0" borderId="5" xfId="0" applyFont="1" applyBorder="1" applyAlignment="1">
      <alignment vertical="top"/>
    </xf>
    <xf numFmtId="164" fontId="5" fillId="0" borderId="19" xfId="0" applyNumberFormat="1" applyFont="1" applyFill="1" applyBorder="1" applyAlignment="1">
      <alignment vertical="top"/>
    </xf>
    <xf numFmtId="164" fontId="5" fillId="0" borderId="16" xfId="0" applyNumberFormat="1" applyFont="1" applyFill="1" applyBorder="1" applyAlignment="1">
      <alignment vertical="top"/>
    </xf>
    <xf numFmtId="164" fontId="11" fillId="0" borderId="21" xfId="0" applyNumberFormat="1" applyFont="1" applyFill="1" applyBorder="1" applyAlignment="1">
      <alignment vertical="top"/>
    </xf>
    <xf numFmtId="164" fontId="11" fillId="0" borderId="19" xfId="0" applyNumberFormat="1" applyFont="1" applyFill="1" applyBorder="1" applyAlignment="1">
      <alignment vertical="top"/>
    </xf>
    <xf numFmtId="164" fontId="5" fillId="0" borderId="21" xfId="0" applyNumberFormat="1" applyFont="1" applyFill="1" applyBorder="1" applyAlignment="1">
      <alignment vertical="top"/>
    </xf>
    <xf numFmtId="164" fontId="5" fillId="0" borderId="0" xfId="0" applyNumberFormat="1" applyFont="1" applyFill="1" applyBorder="1" applyAlignment="1">
      <alignment vertical="top"/>
    </xf>
    <xf numFmtId="164" fontId="11" fillId="0" borderId="27" xfId="0" applyNumberFormat="1" applyFont="1" applyFill="1" applyBorder="1" applyAlignment="1">
      <alignment vertical="top"/>
    </xf>
    <xf numFmtId="164" fontId="11" fillId="0" borderId="22" xfId="0" applyNumberFormat="1" applyFont="1" applyFill="1" applyBorder="1" applyAlignment="1">
      <alignment vertical="top"/>
    </xf>
    <xf numFmtId="164" fontId="5" fillId="0" borderId="6" xfId="0" applyNumberFormat="1" applyFont="1" applyFill="1" applyBorder="1" applyAlignment="1">
      <alignment horizontal="right" vertical="center" wrapText="1"/>
    </xf>
    <xf numFmtId="164" fontId="5" fillId="0" borderId="6" xfId="0" applyNumberFormat="1" applyFont="1" applyFill="1" applyBorder="1" applyAlignment="1">
      <alignment horizontal="right" vertical="top" wrapText="1"/>
    </xf>
    <xf numFmtId="0" fontId="10" fillId="0" borderId="28" xfId="0" applyFont="1" applyBorder="1" applyAlignment="1">
      <alignment vertical="top"/>
    </xf>
    <xf numFmtId="0" fontId="10" fillId="0" borderId="29" xfId="0" applyFont="1" applyBorder="1" applyAlignment="1">
      <alignment vertical="top" wrapText="1"/>
    </xf>
    <xf numFmtId="0" fontId="5" fillId="0" borderId="30" xfId="0" applyFont="1" applyFill="1" applyBorder="1" applyAlignment="1">
      <alignment vertical="top"/>
    </xf>
    <xf numFmtId="0" fontId="5" fillId="0" borderId="29" xfId="0" applyFont="1" applyFill="1" applyBorder="1" applyAlignment="1">
      <alignment vertical="top"/>
    </xf>
    <xf numFmtId="0" fontId="5" fillId="0" borderId="31" xfId="0" applyFont="1" applyBorder="1" applyAlignment="1">
      <alignment vertical="top"/>
    </xf>
    <xf numFmtId="164" fontId="11" fillId="0" borderId="16" xfId="0" applyNumberFormat="1" applyFont="1" applyFill="1" applyBorder="1" applyAlignment="1">
      <alignment vertical="top"/>
    </xf>
    <xf numFmtId="164" fontId="5" fillId="0" borderId="22" xfId="0" applyNumberFormat="1" applyFont="1" applyFill="1" applyBorder="1" applyAlignment="1">
      <alignment vertical="top"/>
    </xf>
    <xf numFmtId="164" fontId="11" fillId="0" borderId="26" xfId="0" applyNumberFormat="1" applyFont="1" applyFill="1" applyBorder="1" applyAlignment="1">
      <alignment vertical="top"/>
    </xf>
    <xf numFmtId="0" fontId="5" fillId="0" borderId="10" xfId="0" applyFont="1" applyFill="1" applyBorder="1" applyAlignment="1">
      <alignment horizontal="center" vertical="top" wrapText="1"/>
    </xf>
    <xf numFmtId="164" fontId="10" fillId="0" borderId="6" xfId="0" applyNumberFormat="1" applyFont="1" applyFill="1" applyBorder="1"/>
    <xf numFmtId="164" fontId="4" fillId="0" borderId="6" xfId="0" applyNumberFormat="1" applyFont="1" applyFill="1" applyBorder="1" applyAlignment="1">
      <alignment horizontal="right" vertical="center" wrapText="1"/>
    </xf>
    <xf numFmtId="0" fontId="4" fillId="0" borderId="6" xfId="0" applyFont="1" applyFill="1" applyBorder="1" applyAlignment="1">
      <alignment vertical="center" wrapText="1"/>
    </xf>
    <xf numFmtId="2" fontId="4" fillId="0" borderId="6" xfId="0" applyNumberFormat="1" applyFont="1" applyFill="1" applyBorder="1" applyAlignment="1">
      <alignment vertical="center" wrapText="1"/>
    </xf>
    <xf numFmtId="0" fontId="4" fillId="0" borderId="6" xfId="0" applyFont="1" applyFill="1" applyBorder="1" applyAlignment="1">
      <alignment horizontal="center" vertical="center" wrapText="1"/>
    </xf>
    <xf numFmtId="2" fontId="4" fillId="0" borderId="3" xfId="0" applyNumberFormat="1" applyFont="1" applyFill="1" applyBorder="1" applyAlignment="1">
      <alignment vertical="center" wrapText="1"/>
    </xf>
    <xf numFmtId="0" fontId="4" fillId="0" borderId="10" xfId="0" applyFont="1" applyFill="1" applyBorder="1" applyAlignment="1">
      <alignment vertical="center" wrapText="1"/>
    </xf>
    <xf numFmtId="164" fontId="4" fillId="0" borderId="6" xfId="0" applyNumberFormat="1" applyFont="1" applyBorder="1" applyAlignment="1">
      <alignment vertical="center" wrapText="1"/>
    </xf>
    <xf numFmtId="164" fontId="4" fillId="0" borderId="6" xfId="0" applyNumberFormat="1" applyFont="1" applyFill="1" applyBorder="1" applyAlignment="1">
      <alignment vertical="top" wrapText="1"/>
    </xf>
    <xf numFmtId="164" fontId="10" fillId="0" borderId="19" xfId="0" applyNumberFormat="1" applyFont="1" applyFill="1" applyBorder="1" applyAlignment="1">
      <alignment horizontal="right" vertical="center"/>
    </xf>
    <xf numFmtId="164" fontId="4" fillId="0" borderId="19" xfId="0" applyNumberFormat="1" applyFont="1" applyFill="1" applyBorder="1" applyAlignment="1">
      <alignment vertical="top"/>
    </xf>
    <xf numFmtId="164" fontId="10" fillId="0" borderId="21" xfId="0" applyNumberFormat="1" applyFont="1" applyFill="1" applyBorder="1" applyAlignment="1">
      <alignment vertical="top"/>
    </xf>
    <xf numFmtId="164" fontId="10" fillId="0" borderId="19" xfId="0" applyNumberFormat="1" applyFont="1" applyFill="1" applyBorder="1" applyAlignment="1">
      <alignment vertical="top"/>
    </xf>
    <xf numFmtId="164" fontId="4" fillId="0" borderId="21" xfId="0" applyNumberFormat="1" applyFont="1" applyFill="1" applyBorder="1" applyAlignment="1">
      <alignment vertical="top"/>
    </xf>
    <xf numFmtId="164" fontId="4" fillId="0" borderId="32" xfId="0" applyNumberFormat="1" applyFont="1" applyFill="1" applyBorder="1" applyAlignment="1">
      <alignment vertical="top"/>
    </xf>
    <xf numFmtId="164" fontId="4" fillId="0" borderId="15" xfId="0" applyNumberFormat="1" applyFont="1" applyFill="1" applyBorder="1" applyAlignment="1">
      <alignment vertical="top"/>
    </xf>
    <xf numFmtId="164" fontId="4" fillId="0" borderId="33" xfId="0" applyNumberFormat="1" applyFont="1" applyFill="1" applyBorder="1" applyAlignment="1">
      <alignment vertical="top"/>
    </xf>
    <xf numFmtId="164" fontId="10" fillId="0" borderId="27" xfId="0" applyNumberFormat="1" applyFont="1" applyFill="1" applyBorder="1" applyAlignment="1">
      <alignment vertical="top"/>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top"/>
    </xf>
    <xf numFmtId="1" fontId="10" fillId="0" borderId="14" xfId="0" applyNumberFormat="1" applyFont="1" applyBorder="1" applyAlignment="1">
      <alignment horizontal="center" vertical="top"/>
    </xf>
    <xf numFmtId="0" fontId="5" fillId="0" borderId="0" xfId="0" applyFont="1" applyBorder="1" applyAlignment="1">
      <alignment horizontal="left" vertical="center" wrapText="1"/>
    </xf>
    <xf numFmtId="0" fontId="4" fillId="0" borderId="7" xfId="0" applyFont="1" applyBorder="1" applyAlignment="1">
      <alignment horizontal="left" vertical="center" wrapText="1"/>
    </xf>
    <xf numFmtId="1" fontId="10" fillId="0" borderId="14" xfId="0" applyNumberFormat="1" applyFont="1" applyBorder="1" applyAlignment="1">
      <alignment horizontal="center" vertical="center"/>
    </xf>
    <xf numFmtId="1" fontId="10" fillId="0" borderId="0"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7" xfId="0" applyFont="1" applyFill="1" applyBorder="1" applyAlignment="1">
      <alignment horizontal="center" vertical="top" wrapText="1"/>
    </xf>
    <xf numFmtId="0" fontId="4" fillId="0" borderId="1" xfId="0" applyFont="1" applyBorder="1" applyAlignment="1">
      <alignment vertical="top" wrapText="1"/>
    </xf>
    <xf numFmtId="1" fontId="11" fillId="0" borderId="0" xfId="0" applyNumberFormat="1" applyFont="1" applyFill="1" applyBorder="1" applyAlignment="1">
      <alignment horizontal="left" vertical="top" wrapText="1"/>
    </xf>
    <xf numFmtId="1" fontId="11" fillId="0" borderId="7" xfId="0" applyNumberFormat="1" applyFont="1" applyFill="1" applyBorder="1" applyAlignment="1">
      <alignment horizontal="left" vertical="top" wrapText="1"/>
    </xf>
    <xf numFmtId="1" fontId="11" fillId="0" borderId="0" xfId="0" applyNumberFormat="1" applyFont="1" applyFill="1" applyBorder="1" applyAlignment="1">
      <alignment vertical="top" wrapText="1"/>
    </xf>
    <xf numFmtId="1" fontId="11" fillId="0" borderId="7" xfId="0" applyNumberFormat="1" applyFont="1" applyFill="1" applyBorder="1" applyAlignment="1">
      <alignment vertical="top" wrapTex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5" fillId="0" borderId="11" xfId="0" applyFont="1" applyBorder="1" applyAlignment="1">
      <alignment horizontal="center" vertical="top"/>
    </xf>
    <xf numFmtId="0" fontId="5" fillId="0" borderId="12" xfId="0" applyFont="1" applyBorder="1" applyAlignment="1">
      <alignment horizontal="center" vertical="top"/>
    </xf>
    <xf numFmtId="0" fontId="10" fillId="0" borderId="14" xfId="0" applyFont="1" applyBorder="1" applyAlignment="1">
      <alignment horizontal="left" vertical="top"/>
    </xf>
    <xf numFmtId="0" fontId="10" fillId="0" borderId="0" xfId="0" applyFont="1" applyBorder="1" applyAlignment="1">
      <alignment horizontal="left" vertical="top"/>
    </xf>
    <xf numFmtId="0" fontId="5" fillId="0" borderId="0" xfId="0" applyFont="1" applyBorder="1" applyAlignment="1">
      <alignment horizontal="left" vertical="top" wrapText="1"/>
    </xf>
    <xf numFmtId="0" fontId="5" fillId="0" borderId="7" xfId="0" applyFont="1" applyBorder="1" applyAlignment="1">
      <alignment horizontal="left" vertical="top" wrapText="1"/>
    </xf>
    <xf numFmtId="1" fontId="11" fillId="0" borderId="0" xfId="0" applyNumberFormat="1" applyFont="1" applyFill="1" applyBorder="1" applyAlignment="1">
      <alignment horizontal="left" vertical="top"/>
    </xf>
    <xf numFmtId="1" fontId="11" fillId="0" borderId="7" xfId="0" applyNumberFormat="1" applyFont="1" applyFill="1" applyBorder="1" applyAlignment="1">
      <alignment horizontal="left" vertical="top"/>
    </xf>
    <xf numFmtId="0" fontId="4" fillId="0" borderId="14" xfId="0" applyFont="1" applyBorder="1" applyAlignment="1">
      <alignment horizontal="center" vertical="center"/>
    </xf>
    <xf numFmtId="0" fontId="4" fillId="0" borderId="0" xfId="0" applyFont="1" applyBorder="1" applyAlignment="1">
      <alignment horizontal="center" vertical="center"/>
    </xf>
    <xf numFmtId="1" fontId="14" fillId="0" borderId="11" xfId="0" applyNumberFormat="1" applyFont="1" applyBorder="1" applyAlignment="1">
      <alignment horizontal="center" vertical="center"/>
    </xf>
    <xf numFmtId="1" fontId="14" fillId="0" borderId="12" xfId="0" applyNumberFormat="1" applyFont="1" applyBorder="1" applyAlignment="1">
      <alignment horizontal="center" vertical="center"/>
    </xf>
    <xf numFmtId="1" fontId="14" fillId="0" borderId="13" xfId="0" applyNumberFormat="1" applyFont="1" applyBorder="1" applyAlignment="1">
      <alignment horizontal="center" vertical="center"/>
    </xf>
    <xf numFmtId="0" fontId="4" fillId="0" borderId="14" xfId="0" applyFont="1" applyBorder="1" applyAlignment="1">
      <alignment horizontal="center" vertical="top"/>
    </xf>
    <xf numFmtId="0" fontId="4" fillId="0" borderId="0" xfId="0" applyFont="1" applyBorder="1" applyAlignment="1">
      <alignment horizontal="center" vertical="top"/>
    </xf>
    <xf numFmtId="0" fontId="4" fillId="0" borderId="7" xfId="0" applyFont="1" applyBorder="1" applyAlignment="1">
      <alignment horizontal="center" vertical="top"/>
    </xf>
    <xf numFmtId="1" fontId="10" fillId="0" borderId="14" xfId="0" applyNumberFormat="1" applyFont="1" applyBorder="1" applyAlignment="1">
      <alignment horizontal="center" vertical="top"/>
    </xf>
    <xf numFmtId="1" fontId="10" fillId="0" borderId="0" xfId="0" applyNumberFormat="1" applyFont="1" applyBorder="1" applyAlignment="1">
      <alignment horizontal="center" vertical="top"/>
    </xf>
    <xf numFmtId="1" fontId="10" fillId="0" borderId="7" xfId="0" applyNumberFormat="1" applyFont="1" applyBorder="1" applyAlignment="1">
      <alignment horizontal="center" vertical="top"/>
    </xf>
    <xf numFmtId="1" fontId="11" fillId="0" borderId="14" xfId="0" applyNumberFormat="1" applyFont="1" applyBorder="1" applyAlignment="1">
      <alignment horizontal="center" vertical="top"/>
    </xf>
    <xf numFmtId="1" fontId="11" fillId="0" borderId="0" xfId="0" applyNumberFormat="1" applyFont="1" applyBorder="1" applyAlignment="1">
      <alignment horizontal="center" vertical="top"/>
    </xf>
    <xf numFmtId="1" fontId="11" fillId="0" borderId="7" xfId="0" applyNumberFormat="1" applyFont="1" applyBorder="1" applyAlignment="1">
      <alignment horizontal="center" vertical="top"/>
    </xf>
    <xf numFmtId="0" fontId="4" fillId="0" borderId="8" xfId="0" applyFont="1" applyBorder="1" applyAlignment="1">
      <alignment horizontal="left" vertical="top"/>
    </xf>
    <xf numFmtId="0" fontId="4" fillId="0" borderId="5" xfId="0" applyFont="1" applyBorder="1" applyAlignment="1">
      <alignment horizontal="left" vertical="top"/>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4" fillId="0" borderId="9" xfId="0" applyFont="1" applyBorder="1" applyAlignment="1">
      <alignment horizontal="left" vertical="center"/>
    </xf>
    <xf numFmtId="0" fontId="4" fillId="0" borderId="2" xfId="0" applyFont="1" applyBorder="1" applyAlignment="1">
      <alignment horizontal="left" vertical="center"/>
    </xf>
    <xf numFmtId="0" fontId="4" fillId="0" borderId="1" xfId="0" applyFont="1" applyBorder="1" applyAlignment="1">
      <alignment horizontal="left" vertical="center"/>
    </xf>
    <xf numFmtId="0" fontId="5" fillId="0" borderId="14" xfId="0" applyFont="1" applyBorder="1" applyAlignment="1">
      <alignment horizontal="left" vertical="center" wrapText="1"/>
    </xf>
    <xf numFmtId="0" fontId="5" fillId="0" borderId="0" xfId="0" applyFont="1" applyBorder="1" applyAlignment="1">
      <alignment horizontal="left" vertical="center" wrapText="1"/>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5" fillId="0" borderId="7"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14" xfId="0" applyFont="1" applyBorder="1" applyAlignment="1">
      <alignment horizontal="left" vertical="top"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top" wrapText="1"/>
    </xf>
    <xf numFmtId="0" fontId="4" fillId="0" borderId="1" xfId="0" applyFont="1" applyBorder="1" applyAlignment="1">
      <alignment horizontal="center" vertical="top" wrapText="1"/>
    </xf>
    <xf numFmtId="0" fontId="4" fillId="0" borderId="12" xfId="0" applyFont="1" applyBorder="1" applyAlignment="1">
      <alignment horizontal="center" vertical="center" wrapText="1"/>
    </xf>
    <xf numFmtId="0" fontId="4" fillId="0" borderId="2" xfId="0" applyFont="1" applyBorder="1" applyAlignment="1">
      <alignment horizontal="center" vertical="top" wrapText="1"/>
    </xf>
    <xf numFmtId="1" fontId="10" fillId="0" borderId="14" xfId="0" applyNumberFormat="1" applyFont="1" applyBorder="1" applyAlignment="1">
      <alignment horizontal="center" vertical="center"/>
    </xf>
    <xf numFmtId="1" fontId="10" fillId="0" borderId="0"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 fillId="0" borderId="11" xfId="0" applyNumberFormat="1" applyFont="1" applyBorder="1" applyAlignment="1">
      <alignment horizontal="center" vertical="center"/>
    </xf>
    <xf numFmtId="1" fontId="1" fillId="0" borderId="12" xfId="0" applyNumberFormat="1" applyFont="1" applyBorder="1" applyAlignment="1">
      <alignment horizontal="center" vertical="center"/>
    </xf>
    <xf numFmtId="1" fontId="1" fillId="0" borderId="13" xfId="0" applyNumberFormat="1" applyFont="1" applyBorder="1" applyAlignment="1">
      <alignment horizontal="center" vertical="center"/>
    </xf>
    <xf numFmtId="1" fontId="1" fillId="0" borderId="14" xfId="0" applyNumberFormat="1" applyFont="1" applyBorder="1" applyAlignment="1">
      <alignment horizontal="center" vertical="center"/>
    </xf>
    <xf numFmtId="1" fontId="1" fillId="0" borderId="0" xfId="0" applyNumberFormat="1" applyFont="1" applyBorder="1" applyAlignment="1">
      <alignment horizontal="center" vertical="center"/>
    </xf>
    <xf numFmtId="1" fontId="1" fillId="0" borderId="7" xfId="0" applyNumberFormat="1" applyFont="1" applyBorder="1" applyAlignment="1">
      <alignment horizontal="center" vertical="center"/>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2" fontId="10" fillId="0" borderId="10" xfId="0" applyNumberFormat="1" applyFont="1" applyBorder="1" applyAlignment="1">
      <alignment horizontal="left" vertical="center" wrapText="1"/>
    </xf>
    <xf numFmtId="2" fontId="10" fillId="0" borderId="6" xfId="0" applyNumberFormat="1" applyFont="1" applyBorder="1" applyAlignment="1">
      <alignment horizontal="left" vertical="center" wrapText="1"/>
    </xf>
    <xf numFmtId="2" fontId="10" fillId="0" borderId="3" xfId="0" applyNumberFormat="1" applyFont="1" applyBorder="1" applyAlignment="1">
      <alignment horizontal="left" vertical="center" wrapText="1"/>
    </xf>
    <xf numFmtId="1" fontId="10" fillId="0" borderId="10"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3" xfId="0" applyNumberFormat="1" applyFont="1" applyBorder="1" applyAlignment="1">
      <alignment horizontal="center" vertical="center" wrapText="1"/>
    </xf>
    <xf numFmtId="1" fontId="1" fillId="0" borderId="11" xfId="0" applyNumberFormat="1" applyFont="1" applyBorder="1" applyAlignment="1">
      <alignment horizontal="center" vertical="top"/>
    </xf>
    <xf numFmtId="1" fontId="1" fillId="0" borderId="12" xfId="0" applyNumberFormat="1" applyFont="1" applyBorder="1" applyAlignment="1">
      <alignment horizontal="center" vertical="top"/>
    </xf>
    <xf numFmtId="1" fontId="1" fillId="0" borderId="13" xfId="0" applyNumberFormat="1" applyFont="1" applyBorder="1" applyAlignment="1">
      <alignment horizontal="center" vertical="top"/>
    </xf>
    <xf numFmtId="0" fontId="10" fillId="0" borderId="1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top" wrapText="1"/>
    </xf>
    <xf numFmtId="0" fontId="10" fillId="0" borderId="13" xfId="0" applyFont="1" applyBorder="1" applyAlignment="1">
      <alignment horizontal="center" vertical="top" wrapText="1"/>
    </xf>
    <xf numFmtId="0" fontId="11" fillId="0" borderId="13" xfId="0" applyFont="1" applyBorder="1" applyAlignment="1">
      <alignment horizontal="center" vertical="top" wrapText="1"/>
    </xf>
    <xf numFmtId="0" fontId="10" fillId="0" borderId="11" xfId="0" applyFont="1" applyFill="1" applyBorder="1" applyAlignment="1">
      <alignment horizontal="center" vertical="top" wrapText="1"/>
    </xf>
    <xf numFmtId="0" fontId="10" fillId="0" borderId="13"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K100"/>
  <sheetViews>
    <sheetView tabSelected="1" zoomScale="90" zoomScaleNormal="90" workbookViewId="0">
      <selection sqref="A1:J1"/>
    </sheetView>
  </sheetViews>
  <sheetFormatPr defaultColWidth="0" defaultRowHeight="15" zeroHeight="1"/>
  <cols>
    <col min="1" max="1" width="5.42578125" style="1" customWidth="1"/>
    <col min="2" max="2" width="3.5703125" style="1" customWidth="1"/>
    <col min="3" max="3" width="69.42578125" style="1" customWidth="1"/>
    <col min="4" max="6" width="16.7109375" style="1" customWidth="1"/>
    <col min="7" max="7" width="17.85546875" style="1" customWidth="1"/>
    <col min="8" max="9" width="17.28515625" style="1" customWidth="1"/>
    <col min="10" max="10" width="17.85546875" style="1" customWidth="1"/>
    <col min="11" max="11" width="0.140625" style="1" customWidth="1"/>
    <col min="12" max="16384" width="9.140625" style="1" hidden="1"/>
  </cols>
  <sheetData>
    <row r="1" spans="1:10" ht="30" customHeight="1">
      <c r="A1" s="171" t="s">
        <v>48</v>
      </c>
      <c r="B1" s="172"/>
      <c r="C1" s="172"/>
      <c r="D1" s="172"/>
      <c r="E1" s="172"/>
      <c r="F1" s="172"/>
      <c r="G1" s="172"/>
      <c r="H1" s="172"/>
      <c r="I1" s="172"/>
      <c r="J1" s="173"/>
    </row>
    <row r="2" spans="1:10" ht="20.100000000000001" customHeight="1">
      <c r="A2" s="177" t="s">
        <v>49</v>
      </c>
      <c r="B2" s="178"/>
      <c r="C2" s="178"/>
      <c r="D2" s="178"/>
      <c r="E2" s="178"/>
      <c r="F2" s="178"/>
      <c r="G2" s="178"/>
      <c r="H2" s="178"/>
      <c r="I2" s="178"/>
      <c r="J2" s="179"/>
    </row>
    <row r="3" spans="1:10" ht="20.100000000000001" customHeight="1">
      <c r="A3" s="177" t="s">
        <v>50</v>
      </c>
      <c r="B3" s="178"/>
      <c r="C3" s="178"/>
      <c r="D3" s="178"/>
      <c r="E3" s="178"/>
      <c r="F3" s="178"/>
      <c r="G3" s="178"/>
      <c r="H3" s="178"/>
      <c r="I3" s="178"/>
      <c r="J3" s="179"/>
    </row>
    <row r="4" spans="1:10" ht="20.100000000000001" customHeight="1">
      <c r="A4" s="180"/>
      <c r="B4" s="181"/>
      <c r="C4" s="181"/>
      <c r="D4" s="181"/>
      <c r="E4" s="181"/>
      <c r="F4" s="181"/>
      <c r="G4" s="181"/>
      <c r="H4" s="181"/>
      <c r="I4" s="181"/>
      <c r="J4" s="182"/>
    </row>
    <row r="5" spans="1:10" ht="20.100000000000001" customHeight="1">
      <c r="A5" s="177" t="s">
        <v>162</v>
      </c>
      <c r="B5" s="178"/>
      <c r="C5" s="178"/>
      <c r="D5" s="178"/>
      <c r="E5" s="178"/>
      <c r="F5" s="178"/>
      <c r="G5" s="178"/>
      <c r="H5" s="178"/>
      <c r="I5" s="178"/>
      <c r="J5" s="179"/>
    </row>
    <row r="6" spans="1:10" ht="20.100000000000001" customHeight="1">
      <c r="A6" s="174"/>
      <c r="B6" s="175"/>
      <c r="C6" s="175"/>
      <c r="D6" s="175"/>
      <c r="E6" s="175"/>
      <c r="F6" s="175"/>
      <c r="G6" s="175"/>
      <c r="H6" s="175"/>
      <c r="I6" s="175"/>
      <c r="J6" s="176"/>
    </row>
    <row r="7" spans="1:10" ht="20.100000000000001" customHeight="1" thickBot="1">
      <c r="A7" s="183" t="s">
        <v>51</v>
      </c>
      <c r="B7" s="184"/>
      <c r="C7" s="30"/>
      <c r="D7" s="145"/>
      <c r="E7" s="145"/>
      <c r="F7" s="145"/>
      <c r="G7" s="145"/>
      <c r="H7" s="145"/>
      <c r="I7" s="145"/>
      <c r="J7" s="27" t="s">
        <v>135</v>
      </c>
    </row>
    <row r="8" spans="1:10" ht="18" customHeight="1" thickBot="1">
      <c r="A8" s="31"/>
      <c r="B8" s="209" t="s">
        <v>0</v>
      </c>
      <c r="C8" s="209"/>
      <c r="D8" s="207" t="s">
        <v>84</v>
      </c>
      <c r="E8" s="210"/>
      <c r="F8" s="210"/>
      <c r="G8" s="210"/>
      <c r="H8" s="154"/>
      <c r="I8" s="207" t="s">
        <v>85</v>
      </c>
      <c r="J8" s="208"/>
    </row>
    <row r="9" spans="1:10" ht="38.25" customHeight="1" thickBot="1">
      <c r="A9" s="201"/>
      <c r="B9" s="203"/>
      <c r="C9" s="205"/>
      <c r="D9" s="124" t="s">
        <v>139</v>
      </c>
      <c r="E9" s="61" t="s">
        <v>142</v>
      </c>
      <c r="F9" s="62" t="s">
        <v>86</v>
      </c>
      <c r="G9" s="61" t="s">
        <v>140</v>
      </c>
      <c r="H9" s="62" t="s">
        <v>87</v>
      </c>
      <c r="I9" s="62" t="s">
        <v>140</v>
      </c>
      <c r="J9" s="61" t="s">
        <v>87</v>
      </c>
    </row>
    <row r="10" spans="1:10" ht="22.5" customHeight="1" thickBot="1">
      <c r="A10" s="202"/>
      <c r="B10" s="204"/>
      <c r="C10" s="206"/>
      <c r="D10" s="153" t="s">
        <v>156</v>
      </c>
      <c r="E10" s="153" t="s">
        <v>155</v>
      </c>
      <c r="F10" s="153" t="s">
        <v>156</v>
      </c>
      <c r="G10" s="153" t="s">
        <v>156</v>
      </c>
      <c r="H10" s="153" t="s">
        <v>156</v>
      </c>
      <c r="I10" s="153" t="s">
        <v>156</v>
      </c>
      <c r="J10" s="153" t="s">
        <v>156</v>
      </c>
    </row>
    <row r="11" spans="1:10" ht="17.25" customHeight="1">
      <c r="A11" s="33">
        <v>1</v>
      </c>
      <c r="B11" s="192" t="s">
        <v>1</v>
      </c>
      <c r="C11" s="193"/>
      <c r="D11" s="98"/>
      <c r="E11" s="99"/>
      <c r="F11" s="99"/>
      <c r="G11" s="100"/>
      <c r="H11" s="100"/>
      <c r="I11" s="100"/>
      <c r="J11" s="100"/>
    </row>
    <row r="12" spans="1:10" ht="17.25" customHeight="1">
      <c r="A12" s="32"/>
      <c r="B12" s="15" t="s">
        <v>19</v>
      </c>
      <c r="C12" s="12" t="s">
        <v>21</v>
      </c>
      <c r="D12" s="102">
        <v>656.65</v>
      </c>
      <c r="E12" s="71">
        <v>640.03</v>
      </c>
      <c r="F12" s="71">
        <v>432.23</v>
      </c>
      <c r="G12" s="102">
        <v>2267.94</v>
      </c>
      <c r="H12" s="71">
        <v>1957.43</v>
      </c>
      <c r="I12" s="102">
        <v>2292.71</v>
      </c>
      <c r="J12" s="71">
        <v>2062.11</v>
      </c>
    </row>
    <row r="13" spans="1:10" ht="17.25" customHeight="1">
      <c r="A13" s="32"/>
      <c r="B13" s="15" t="s">
        <v>20</v>
      </c>
      <c r="C13" s="12" t="s">
        <v>22</v>
      </c>
      <c r="D13" s="102">
        <v>3.22</v>
      </c>
      <c r="E13" s="71">
        <v>23.53</v>
      </c>
      <c r="F13" s="71">
        <v>5.58</v>
      </c>
      <c r="G13" s="102">
        <v>41.83</v>
      </c>
      <c r="H13" s="71">
        <v>26.46</v>
      </c>
      <c r="I13" s="102">
        <v>52.61</v>
      </c>
      <c r="J13" s="71">
        <v>36.36</v>
      </c>
    </row>
    <row r="14" spans="1:10" ht="17.25" customHeight="1">
      <c r="A14" s="32"/>
      <c r="B14" s="192" t="s">
        <v>2</v>
      </c>
      <c r="C14" s="193"/>
      <c r="D14" s="102">
        <f t="shared" ref="D14:E14" si="0">+D12+D13</f>
        <v>659.87</v>
      </c>
      <c r="E14" s="71">
        <f t="shared" si="0"/>
        <v>663.56</v>
      </c>
      <c r="F14" s="71">
        <f>+F12+F13</f>
        <v>437.81</v>
      </c>
      <c r="G14" s="102">
        <f>+G12+G13</f>
        <v>2309.77</v>
      </c>
      <c r="H14" s="71">
        <f>+H12+H13</f>
        <v>1983.89</v>
      </c>
      <c r="I14" s="102">
        <f>+I12+I13</f>
        <v>2345.3200000000002</v>
      </c>
      <c r="J14" s="71">
        <f>+J12+J13</f>
        <v>2098.4700000000003</v>
      </c>
    </row>
    <row r="15" spans="1:10" ht="17.25" customHeight="1">
      <c r="A15" s="33">
        <v>2</v>
      </c>
      <c r="B15" s="192" t="s">
        <v>3</v>
      </c>
      <c r="C15" s="193"/>
      <c r="D15" s="102"/>
      <c r="E15" s="71"/>
      <c r="F15" s="71"/>
      <c r="G15" s="102"/>
      <c r="H15" s="71"/>
      <c r="I15" s="102"/>
      <c r="J15" s="71"/>
    </row>
    <row r="16" spans="1:10" ht="17.25" customHeight="1">
      <c r="A16" s="34"/>
      <c r="B16" s="143" t="s">
        <v>19</v>
      </c>
      <c r="C16" s="147" t="s">
        <v>28</v>
      </c>
      <c r="D16" s="102">
        <v>591.39</v>
      </c>
      <c r="E16" s="71">
        <v>523.41999999999996</v>
      </c>
      <c r="F16" s="71">
        <v>184.81</v>
      </c>
      <c r="G16" s="102">
        <v>1757.41</v>
      </c>
      <c r="H16" s="71">
        <v>1173.69</v>
      </c>
      <c r="I16" s="102">
        <v>1695.71</v>
      </c>
      <c r="J16" s="71">
        <v>1210.57</v>
      </c>
    </row>
    <row r="17" spans="1:10" ht="17.25" customHeight="1">
      <c r="A17" s="34"/>
      <c r="B17" s="143" t="s">
        <v>20</v>
      </c>
      <c r="C17" s="147" t="s">
        <v>29</v>
      </c>
      <c r="D17" s="102">
        <v>0</v>
      </c>
      <c r="E17" s="71">
        <v>-0.75</v>
      </c>
      <c r="F17" s="71">
        <v>0</v>
      </c>
      <c r="G17" s="102">
        <v>0</v>
      </c>
      <c r="H17" s="71">
        <v>0</v>
      </c>
      <c r="I17" s="102">
        <v>0</v>
      </c>
      <c r="J17" s="71">
        <v>0</v>
      </c>
    </row>
    <row r="18" spans="1:10" ht="34.5">
      <c r="A18" s="34"/>
      <c r="B18" s="143" t="s">
        <v>25</v>
      </c>
      <c r="C18" s="147" t="s">
        <v>24</v>
      </c>
      <c r="D18" s="102">
        <v>-144.97999999999999</v>
      </c>
      <c r="E18" s="71">
        <v>-83.32</v>
      </c>
      <c r="F18" s="71">
        <v>72.27</v>
      </c>
      <c r="G18" s="102">
        <v>-278.76</v>
      </c>
      <c r="H18" s="71">
        <v>0.77</v>
      </c>
      <c r="I18" s="102">
        <v>-258.69</v>
      </c>
      <c r="J18" s="71">
        <v>-14.47</v>
      </c>
    </row>
    <row r="19" spans="1:10" ht="17.25" customHeight="1">
      <c r="A19" s="34"/>
      <c r="B19" s="143" t="s">
        <v>26</v>
      </c>
      <c r="C19" s="147" t="s">
        <v>30</v>
      </c>
      <c r="D19" s="102">
        <v>51.43</v>
      </c>
      <c r="E19" s="71">
        <v>38.130000000000003</v>
      </c>
      <c r="F19" s="71">
        <v>28.62</v>
      </c>
      <c r="G19" s="102">
        <v>143.53</v>
      </c>
      <c r="H19" s="71">
        <v>108.47</v>
      </c>
      <c r="I19" s="102">
        <v>153.76</v>
      </c>
      <c r="J19" s="71">
        <v>124.57</v>
      </c>
    </row>
    <row r="20" spans="1:10" ht="17.25">
      <c r="A20" s="34"/>
      <c r="B20" s="143" t="s">
        <v>27</v>
      </c>
      <c r="C20" s="147" t="s">
        <v>31</v>
      </c>
      <c r="D20" s="102">
        <v>55.57</v>
      </c>
      <c r="E20" s="71">
        <v>34.46</v>
      </c>
      <c r="F20" s="71">
        <v>22.6</v>
      </c>
      <c r="G20" s="102">
        <v>138.72999999999999</v>
      </c>
      <c r="H20" s="71">
        <v>88.9</v>
      </c>
      <c r="I20" s="102">
        <v>143.77000000000001</v>
      </c>
      <c r="J20" s="71">
        <v>100.2</v>
      </c>
    </row>
    <row r="21" spans="1:10" ht="34.5">
      <c r="A21" s="34"/>
      <c r="B21" s="13" t="s">
        <v>23</v>
      </c>
      <c r="C21" s="147" t="s">
        <v>32</v>
      </c>
      <c r="D21" s="102">
        <v>116.48</v>
      </c>
      <c r="E21" s="71">
        <v>46.09</v>
      </c>
      <c r="F21" s="71">
        <v>45.17</v>
      </c>
      <c r="G21" s="102">
        <v>263.42</v>
      </c>
      <c r="H21" s="71">
        <v>198.81</v>
      </c>
      <c r="I21" s="102">
        <v>324.39</v>
      </c>
      <c r="J21" s="71">
        <v>259.02</v>
      </c>
    </row>
    <row r="22" spans="1:10" ht="17.25">
      <c r="A22" s="34"/>
      <c r="B22" s="192" t="s">
        <v>4</v>
      </c>
      <c r="C22" s="193"/>
      <c r="D22" s="102">
        <f t="shared" ref="D22" si="1">SUM(D16:D21)</f>
        <v>669.89</v>
      </c>
      <c r="E22" s="71">
        <v>558.08000000000004</v>
      </c>
      <c r="F22" s="71">
        <f>SUM(F16:F21)</f>
        <v>353.47</v>
      </c>
      <c r="G22" s="102">
        <f t="shared" ref="G22:I22" si="2">SUM(G16:G21)</f>
        <v>2024.3300000000002</v>
      </c>
      <c r="H22" s="71">
        <f t="shared" si="2"/>
        <v>1570.64</v>
      </c>
      <c r="I22" s="102">
        <f t="shared" si="2"/>
        <v>2058.94</v>
      </c>
      <c r="J22" s="101">
        <f>SUM(J16:J21)</f>
        <v>1679.8899999999999</v>
      </c>
    </row>
    <row r="23" spans="1:10" ht="17.25">
      <c r="A23" s="34"/>
      <c r="B23" s="143"/>
      <c r="C23" s="144"/>
      <c r="D23" s="102"/>
      <c r="E23" s="71"/>
      <c r="F23" s="71"/>
      <c r="G23" s="102"/>
      <c r="H23" s="71"/>
      <c r="I23" s="102"/>
      <c r="J23" s="71"/>
    </row>
    <row r="24" spans="1:10" ht="34.5" customHeight="1">
      <c r="A24" s="39" t="s">
        <v>17</v>
      </c>
      <c r="B24" s="192" t="s">
        <v>5</v>
      </c>
      <c r="C24" s="193"/>
      <c r="D24" s="102">
        <f t="shared" ref="D24:E24" si="3">+D14-D22</f>
        <v>-10.019999999999982</v>
      </c>
      <c r="E24" s="71">
        <f t="shared" si="3"/>
        <v>105.4799999999999</v>
      </c>
      <c r="F24" s="71">
        <f>+F14-F22</f>
        <v>84.339999999999975</v>
      </c>
      <c r="G24" s="102">
        <f t="shared" ref="G24:I24" si="4">+G14-G22</f>
        <v>285.43999999999983</v>
      </c>
      <c r="H24" s="71">
        <f t="shared" si="4"/>
        <v>413.25</v>
      </c>
      <c r="I24" s="102">
        <f t="shared" si="4"/>
        <v>286.38000000000011</v>
      </c>
      <c r="J24" s="101">
        <f>+J14-J22</f>
        <v>418.58000000000038</v>
      </c>
    </row>
    <row r="25" spans="1:10" ht="17.25">
      <c r="A25" s="33">
        <v>4</v>
      </c>
      <c r="B25" s="190" t="s">
        <v>6</v>
      </c>
      <c r="C25" s="191"/>
      <c r="D25" s="125">
        <v>2.96</v>
      </c>
      <c r="E25" s="103">
        <v>12.06</v>
      </c>
      <c r="F25" s="103">
        <v>25.27</v>
      </c>
      <c r="G25" s="102">
        <v>51.06</v>
      </c>
      <c r="H25" s="71">
        <v>44.37</v>
      </c>
      <c r="I25" s="102">
        <v>32.880000000000003</v>
      </c>
      <c r="J25" s="71">
        <v>28.68</v>
      </c>
    </row>
    <row r="26" spans="1:10" ht="34.5" customHeight="1">
      <c r="A26" s="40">
        <v>5</v>
      </c>
      <c r="B26" s="192" t="s">
        <v>69</v>
      </c>
      <c r="C26" s="193"/>
      <c r="D26" s="102">
        <f t="shared" ref="D26:E26" si="5">+D24+D25</f>
        <v>-7.0599999999999818</v>
      </c>
      <c r="E26" s="71">
        <f t="shared" si="5"/>
        <v>117.53999999999991</v>
      </c>
      <c r="F26" s="71">
        <f>+F24+F25</f>
        <v>109.60999999999997</v>
      </c>
      <c r="G26" s="102">
        <f t="shared" ref="G26:I26" si="6">+G24+G25</f>
        <v>336.49999999999983</v>
      </c>
      <c r="H26" s="71">
        <f t="shared" si="6"/>
        <v>457.62</v>
      </c>
      <c r="I26" s="102">
        <f t="shared" si="6"/>
        <v>319.2600000000001</v>
      </c>
      <c r="J26" s="101">
        <v>447.27</v>
      </c>
    </row>
    <row r="27" spans="1:10" ht="17.25">
      <c r="A27" s="33">
        <v>6</v>
      </c>
      <c r="B27" s="190" t="s">
        <v>7</v>
      </c>
      <c r="C27" s="191"/>
      <c r="D27" s="125">
        <v>99.77</v>
      </c>
      <c r="E27" s="103">
        <v>65.849999999999994</v>
      </c>
      <c r="F27" s="103">
        <v>30.12</v>
      </c>
      <c r="G27" s="102">
        <v>239.38</v>
      </c>
      <c r="H27" s="71">
        <v>119.21</v>
      </c>
      <c r="I27" s="102">
        <v>249.48</v>
      </c>
      <c r="J27" s="71">
        <v>131.85</v>
      </c>
    </row>
    <row r="28" spans="1:10" ht="34.5" customHeight="1">
      <c r="A28" s="40">
        <v>7</v>
      </c>
      <c r="B28" s="192" t="s">
        <v>70</v>
      </c>
      <c r="C28" s="193"/>
      <c r="D28" s="102">
        <f t="shared" ref="D28:E28" si="7">+D26-D27</f>
        <v>-106.82999999999998</v>
      </c>
      <c r="E28" s="71">
        <f t="shared" si="7"/>
        <v>51.689999999999912</v>
      </c>
      <c r="F28" s="71">
        <f>+F26-F27</f>
        <v>79.489999999999966</v>
      </c>
      <c r="G28" s="102">
        <f t="shared" ref="G28:I28" si="8">+G26-G27</f>
        <v>97.119999999999834</v>
      </c>
      <c r="H28" s="71">
        <f t="shared" si="8"/>
        <v>338.41</v>
      </c>
      <c r="I28" s="102">
        <f t="shared" si="8"/>
        <v>69.780000000000115</v>
      </c>
      <c r="J28" s="101">
        <f>+J26-J27</f>
        <v>315.41999999999996</v>
      </c>
    </row>
    <row r="29" spans="1:10" ht="17.25" customHeight="1">
      <c r="A29" s="33">
        <v>8</v>
      </c>
      <c r="B29" s="190" t="s">
        <v>8</v>
      </c>
      <c r="C29" s="191"/>
      <c r="D29" s="102">
        <v>0</v>
      </c>
      <c r="E29" s="71">
        <v>0</v>
      </c>
      <c r="F29" s="71">
        <v>0</v>
      </c>
      <c r="G29" s="102">
        <v>0</v>
      </c>
      <c r="H29" s="71">
        <v>0</v>
      </c>
      <c r="I29" s="102">
        <v>0</v>
      </c>
      <c r="J29" s="71">
        <v>0</v>
      </c>
    </row>
    <row r="30" spans="1:10" ht="17.25" customHeight="1">
      <c r="A30" s="33">
        <v>9</v>
      </c>
      <c r="B30" s="192" t="s">
        <v>71</v>
      </c>
      <c r="C30" s="193"/>
      <c r="D30" s="102">
        <f t="shared" ref="D30:E30" si="9">+D28+D29</f>
        <v>-106.82999999999998</v>
      </c>
      <c r="E30" s="71">
        <f t="shared" si="9"/>
        <v>51.689999999999912</v>
      </c>
      <c r="F30" s="71">
        <f>+F28+F29</f>
        <v>79.489999999999966</v>
      </c>
      <c r="G30" s="102">
        <f t="shared" ref="G30:I30" si="10">+G28+G29</f>
        <v>97.119999999999834</v>
      </c>
      <c r="H30" s="71">
        <f t="shared" si="10"/>
        <v>338.41</v>
      </c>
      <c r="I30" s="102">
        <f t="shared" si="10"/>
        <v>69.780000000000115</v>
      </c>
      <c r="J30" s="101">
        <f>+J28+J29</f>
        <v>315.41999999999996</v>
      </c>
    </row>
    <row r="31" spans="1:10" ht="17.25" customHeight="1">
      <c r="A31" s="33">
        <v>10</v>
      </c>
      <c r="B31" s="190" t="s">
        <v>9</v>
      </c>
      <c r="C31" s="191"/>
      <c r="D31" s="102">
        <v>-13.86</v>
      </c>
      <c r="E31" s="71">
        <v>4.78</v>
      </c>
      <c r="F31" s="71">
        <v>26.45</v>
      </c>
      <c r="G31" s="102">
        <v>30.49</v>
      </c>
      <c r="H31" s="71">
        <v>88.09</v>
      </c>
      <c r="I31" s="102">
        <v>32.46</v>
      </c>
      <c r="J31" s="71">
        <v>91.95</v>
      </c>
    </row>
    <row r="32" spans="1:10" ht="17.25" customHeight="1">
      <c r="A32" s="33">
        <v>11</v>
      </c>
      <c r="B32" s="192" t="s">
        <v>72</v>
      </c>
      <c r="C32" s="193"/>
      <c r="D32" s="102">
        <f t="shared" ref="D32:E32" si="11">+D30-D31</f>
        <v>-92.969999999999985</v>
      </c>
      <c r="E32" s="71">
        <f t="shared" si="11"/>
        <v>46.909999999999911</v>
      </c>
      <c r="F32" s="71">
        <f>+F30-F31</f>
        <v>53.039999999999964</v>
      </c>
      <c r="G32" s="102">
        <f t="shared" ref="G32:I32" si="12">+G30-G31</f>
        <v>66.629999999999839</v>
      </c>
      <c r="H32" s="71">
        <f t="shared" si="12"/>
        <v>250.32000000000002</v>
      </c>
      <c r="I32" s="102">
        <f t="shared" si="12"/>
        <v>37.320000000000114</v>
      </c>
      <c r="J32" s="101">
        <f>+J30-J31</f>
        <v>223.46999999999997</v>
      </c>
    </row>
    <row r="33" spans="1:10" ht="17.25" customHeight="1">
      <c r="A33" s="33">
        <v>12</v>
      </c>
      <c r="B33" s="190" t="s">
        <v>121</v>
      </c>
      <c r="C33" s="191"/>
      <c r="D33" s="102">
        <v>0</v>
      </c>
      <c r="E33" s="71">
        <v>0</v>
      </c>
      <c r="F33" s="71">
        <v>0</v>
      </c>
      <c r="G33" s="102">
        <v>0</v>
      </c>
      <c r="H33" s="71">
        <v>0</v>
      </c>
      <c r="I33" s="132">
        <v>0</v>
      </c>
      <c r="J33" s="101">
        <v>0</v>
      </c>
    </row>
    <row r="34" spans="1:10" ht="17.25" customHeight="1">
      <c r="A34" s="33">
        <v>13</v>
      </c>
      <c r="B34" s="192" t="s">
        <v>73</v>
      </c>
      <c r="C34" s="193"/>
      <c r="D34" s="102">
        <f t="shared" ref="D34:E34" si="13">+D32+D33</f>
        <v>-92.969999999999985</v>
      </c>
      <c r="E34" s="71">
        <f t="shared" si="13"/>
        <v>46.909999999999911</v>
      </c>
      <c r="F34" s="71">
        <f>+F32+F33</f>
        <v>53.039999999999964</v>
      </c>
      <c r="G34" s="102">
        <f t="shared" ref="G34:I34" si="14">+G32+G33</f>
        <v>66.629999999999839</v>
      </c>
      <c r="H34" s="71">
        <f t="shared" si="14"/>
        <v>250.32000000000002</v>
      </c>
      <c r="I34" s="102">
        <f t="shared" si="14"/>
        <v>37.320000000000114</v>
      </c>
      <c r="J34" s="101">
        <f>+J32+J33</f>
        <v>223.46999999999997</v>
      </c>
    </row>
    <row r="35" spans="1:10" ht="17.25" customHeight="1">
      <c r="A35" s="33">
        <v>14</v>
      </c>
      <c r="B35" s="94" t="s">
        <v>133</v>
      </c>
      <c r="C35" s="148"/>
      <c r="D35" s="102"/>
      <c r="E35" s="71"/>
      <c r="F35" s="71">
        <v>0</v>
      </c>
      <c r="G35" s="102"/>
      <c r="H35" s="71">
        <v>0</v>
      </c>
      <c r="I35" s="133"/>
      <c r="J35" s="97">
        <v>0</v>
      </c>
    </row>
    <row r="36" spans="1:10" ht="17.25" customHeight="1">
      <c r="A36" s="33">
        <v>15</v>
      </c>
      <c r="B36" s="94" t="s">
        <v>122</v>
      </c>
      <c r="C36" s="148"/>
      <c r="D36" s="102"/>
      <c r="E36" s="71"/>
      <c r="F36" s="71">
        <v>0</v>
      </c>
      <c r="G36" s="102"/>
      <c r="H36" s="71">
        <v>0</v>
      </c>
      <c r="I36" s="133">
        <v>-0.28000000000000003</v>
      </c>
      <c r="J36" s="97">
        <v>-1.32</v>
      </c>
    </row>
    <row r="37" spans="1:10" ht="34.5" customHeight="1">
      <c r="A37" s="33">
        <v>16</v>
      </c>
      <c r="B37" s="198" t="s">
        <v>134</v>
      </c>
      <c r="C37" s="166"/>
      <c r="D37" s="102"/>
      <c r="E37" s="71"/>
      <c r="F37" s="71"/>
      <c r="G37" s="102"/>
      <c r="H37" s="71"/>
      <c r="I37" s="102">
        <v>37.04</v>
      </c>
      <c r="J37" s="102">
        <v>222.15</v>
      </c>
    </row>
    <row r="38" spans="1:10" ht="17.25" customHeight="1">
      <c r="A38" s="33">
        <v>17</v>
      </c>
      <c r="B38" s="190" t="s">
        <v>18</v>
      </c>
      <c r="C38" s="194"/>
      <c r="D38" s="102">
        <v>65.83</v>
      </c>
      <c r="E38" s="71">
        <v>65.83</v>
      </c>
      <c r="F38" s="71">
        <v>63.73</v>
      </c>
      <c r="G38" s="102">
        <v>65.83</v>
      </c>
      <c r="H38" s="71">
        <v>63.73</v>
      </c>
      <c r="I38" s="102">
        <v>65.83</v>
      </c>
      <c r="J38" s="71">
        <v>63.73</v>
      </c>
    </row>
    <row r="39" spans="1:10" ht="17.25" customHeight="1">
      <c r="A39" s="32"/>
      <c r="B39" s="190" t="s">
        <v>82</v>
      </c>
      <c r="C39" s="194"/>
      <c r="D39" s="102"/>
      <c r="E39" s="71"/>
      <c r="F39" s="71"/>
      <c r="G39" s="102"/>
      <c r="H39" s="71"/>
      <c r="I39" s="102"/>
      <c r="J39" s="71"/>
    </row>
    <row r="40" spans="1:10" ht="34.5" customHeight="1">
      <c r="A40" s="40">
        <v>18</v>
      </c>
      <c r="B40" s="190" t="s">
        <v>76</v>
      </c>
      <c r="C40" s="194"/>
      <c r="D40" s="102"/>
      <c r="E40" s="71"/>
      <c r="F40" s="71"/>
      <c r="G40" s="102">
        <v>2598.8000000000002</v>
      </c>
      <c r="H40" s="71">
        <v>2516.0100000000002</v>
      </c>
      <c r="I40" s="102">
        <v>2710.88</v>
      </c>
      <c r="J40" s="71">
        <v>2570.73</v>
      </c>
    </row>
    <row r="41" spans="1:10" ht="32.25" customHeight="1">
      <c r="A41" s="40">
        <v>19</v>
      </c>
      <c r="B41" s="196" t="s">
        <v>83</v>
      </c>
      <c r="C41" s="197"/>
      <c r="D41" s="102"/>
      <c r="E41" s="71"/>
      <c r="F41" s="71"/>
      <c r="G41" s="102"/>
      <c r="H41" s="71"/>
      <c r="I41" s="102"/>
      <c r="J41" s="71"/>
    </row>
    <row r="42" spans="1:10" ht="17.25">
      <c r="A42" s="34"/>
      <c r="B42" s="143" t="s">
        <v>19</v>
      </c>
      <c r="C42" s="147" t="s">
        <v>33</v>
      </c>
      <c r="D42" s="126" t="s">
        <v>163</v>
      </c>
      <c r="E42" s="114" t="s">
        <v>150</v>
      </c>
      <c r="F42" s="114" t="s">
        <v>137</v>
      </c>
      <c r="G42" s="126" t="s">
        <v>165</v>
      </c>
      <c r="H42" s="115" t="s">
        <v>151</v>
      </c>
      <c r="I42" s="126" t="s">
        <v>167</v>
      </c>
      <c r="J42" s="114" t="s">
        <v>153</v>
      </c>
    </row>
    <row r="43" spans="1:10" ht="17.25" customHeight="1">
      <c r="A43" s="34"/>
      <c r="B43" s="143" t="s">
        <v>20</v>
      </c>
      <c r="C43" s="147" t="s">
        <v>34</v>
      </c>
      <c r="D43" s="126" t="s">
        <v>164</v>
      </c>
      <c r="E43" s="114" t="s">
        <v>150</v>
      </c>
      <c r="F43" s="114" t="s">
        <v>138</v>
      </c>
      <c r="G43" s="126" t="s">
        <v>166</v>
      </c>
      <c r="H43" s="115" t="s">
        <v>152</v>
      </c>
      <c r="I43" s="126" t="s">
        <v>168</v>
      </c>
      <c r="J43" s="114" t="s">
        <v>154</v>
      </c>
    </row>
    <row r="44" spans="1:10" ht="18" thickBot="1">
      <c r="A44" s="34"/>
      <c r="B44" s="143"/>
      <c r="C44" s="144"/>
      <c r="D44" s="71"/>
      <c r="E44" s="71"/>
      <c r="F44" s="101"/>
      <c r="G44" s="102"/>
      <c r="H44" s="71"/>
      <c r="I44" s="102"/>
      <c r="J44" s="71"/>
    </row>
    <row r="45" spans="1:10" ht="20.25" thickBot="1">
      <c r="A45" s="187" t="s">
        <v>161</v>
      </c>
      <c r="B45" s="188"/>
      <c r="C45" s="188"/>
      <c r="D45" s="188"/>
      <c r="E45" s="188"/>
      <c r="F45" s="188"/>
      <c r="G45" s="188"/>
      <c r="H45" s="188"/>
      <c r="I45" s="188"/>
      <c r="J45" s="189"/>
    </row>
    <row r="46" spans="1:10" ht="17.25">
      <c r="A46" s="35" t="s">
        <v>10</v>
      </c>
      <c r="B46" s="199" t="s">
        <v>11</v>
      </c>
      <c r="C46" s="200"/>
      <c r="D46" s="8"/>
      <c r="E46" s="8"/>
      <c r="F46" s="7"/>
      <c r="G46" s="131"/>
      <c r="H46" s="8"/>
      <c r="I46" s="131"/>
      <c r="J46" s="8"/>
    </row>
    <row r="47" spans="1:10" ht="17.25">
      <c r="A47" s="36" t="s">
        <v>35</v>
      </c>
      <c r="B47" s="190" t="s">
        <v>36</v>
      </c>
      <c r="C47" s="194"/>
      <c r="D47" s="6"/>
      <c r="E47" s="6"/>
      <c r="F47" s="5"/>
      <c r="G47" s="127"/>
      <c r="H47" s="6"/>
      <c r="I47" s="127"/>
      <c r="J47" s="6"/>
    </row>
    <row r="48" spans="1:10" ht="17.25">
      <c r="A48" s="32"/>
      <c r="B48" s="14" t="s">
        <v>39</v>
      </c>
      <c r="C48" s="147" t="s">
        <v>40</v>
      </c>
      <c r="D48" s="127">
        <v>33842840</v>
      </c>
      <c r="E48" s="6">
        <f>+D48</f>
        <v>33842840</v>
      </c>
      <c r="F48" s="6">
        <v>31921340</v>
      </c>
      <c r="G48" s="127">
        <f>+D48</f>
        <v>33842840</v>
      </c>
      <c r="H48" s="6">
        <f>+F48</f>
        <v>31921340</v>
      </c>
      <c r="I48" s="127">
        <f>+D48</f>
        <v>33842840</v>
      </c>
      <c r="J48" s="6">
        <v>31921340</v>
      </c>
    </row>
    <row r="49" spans="1:10" ht="17.25">
      <c r="A49" s="32"/>
      <c r="B49" s="14" t="s">
        <v>39</v>
      </c>
      <c r="C49" s="147" t="s">
        <v>41</v>
      </c>
      <c r="D49" s="128">
        <v>51.41</v>
      </c>
      <c r="E49" s="96">
        <f>+D49</f>
        <v>51.41</v>
      </c>
      <c r="F49" s="96">
        <v>50.09</v>
      </c>
      <c r="G49" s="127">
        <f>+D49</f>
        <v>51.41</v>
      </c>
      <c r="H49" s="96">
        <f>+F49</f>
        <v>50.09</v>
      </c>
      <c r="I49" s="127">
        <f>+D49</f>
        <v>51.41</v>
      </c>
      <c r="J49" s="96">
        <v>50.09</v>
      </c>
    </row>
    <row r="50" spans="1:10" ht="17.25">
      <c r="A50" s="32"/>
      <c r="B50" s="15"/>
      <c r="C50" s="144"/>
      <c r="D50" s="127"/>
      <c r="E50" s="6"/>
      <c r="F50" s="6"/>
      <c r="G50" s="127"/>
      <c r="H50" s="6"/>
      <c r="I50" s="32"/>
      <c r="J50" s="5"/>
    </row>
    <row r="51" spans="1:10" ht="17.25">
      <c r="A51" s="36" t="s">
        <v>37</v>
      </c>
      <c r="B51" s="192" t="s">
        <v>38</v>
      </c>
      <c r="C51" s="195"/>
      <c r="D51" s="127"/>
      <c r="E51" s="6"/>
      <c r="F51" s="6"/>
      <c r="G51" s="127"/>
      <c r="H51" s="6"/>
      <c r="I51" s="32"/>
      <c r="J51" s="5"/>
    </row>
    <row r="52" spans="1:10" ht="17.25">
      <c r="A52" s="32"/>
      <c r="B52" s="16" t="s">
        <v>42</v>
      </c>
      <c r="C52" s="17" t="s">
        <v>43</v>
      </c>
      <c r="D52" s="127"/>
      <c r="E52" s="6"/>
      <c r="F52" s="6"/>
      <c r="G52" s="127"/>
      <c r="H52" s="6"/>
      <c r="I52" s="32"/>
      <c r="J52" s="5"/>
    </row>
    <row r="53" spans="1:10" ht="17.25">
      <c r="A53" s="32"/>
      <c r="B53" s="14" t="s">
        <v>39</v>
      </c>
      <c r="C53" s="147" t="s">
        <v>40</v>
      </c>
      <c r="D53" s="129" t="s">
        <v>68</v>
      </c>
      <c r="E53" s="9" t="s">
        <v>68</v>
      </c>
      <c r="F53" s="9" t="s">
        <v>68</v>
      </c>
      <c r="G53" s="129" t="s">
        <v>68</v>
      </c>
      <c r="H53" s="9" t="s">
        <v>68</v>
      </c>
      <c r="I53" s="129" t="s">
        <v>68</v>
      </c>
      <c r="J53" s="9" t="s">
        <v>68</v>
      </c>
    </row>
    <row r="54" spans="1:10" ht="34.5">
      <c r="A54" s="32"/>
      <c r="B54" s="14" t="s">
        <v>39</v>
      </c>
      <c r="C54" s="147" t="s">
        <v>44</v>
      </c>
      <c r="D54" s="127"/>
      <c r="E54" s="6"/>
      <c r="F54" s="6"/>
      <c r="G54" s="127"/>
      <c r="H54" s="6"/>
      <c r="I54" s="32"/>
      <c r="J54" s="5"/>
    </row>
    <row r="55" spans="1:10" ht="17.25">
      <c r="A55" s="32"/>
      <c r="B55" s="14" t="s">
        <v>39</v>
      </c>
      <c r="C55" s="147" t="s">
        <v>45</v>
      </c>
      <c r="D55" s="127"/>
      <c r="E55" s="6"/>
      <c r="F55" s="6"/>
      <c r="G55" s="127"/>
      <c r="H55" s="6"/>
      <c r="I55" s="32"/>
      <c r="J55" s="5"/>
    </row>
    <row r="56" spans="1:10" ht="17.25">
      <c r="A56" s="32"/>
      <c r="B56" s="16" t="s">
        <v>46</v>
      </c>
      <c r="C56" s="17" t="s">
        <v>47</v>
      </c>
      <c r="D56" s="127"/>
      <c r="E56" s="6"/>
      <c r="F56" s="6"/>
      <c r="G56" s="127"/>
      <c r="H56" s="6"/>
      <c r="I56" s="32"/>
      <c r="J56" s="5"/>
    </row>
    <row r="57" spans="1:10" ht="17.25">
      <c r="A57" s="32"/>
      <c r="B57" s="14" t="s">
        <v>39</v>
      </c>
      <c r="C57" s="147" t="s">
        <v>40</v>
      </c>
      <c r="D57" s="127">
        <v>31982841</v>
      </c>
      <c r="E57" s="6">
        <f>+D57</f>
        <v>31982841</v>
      </c>
      <c r="F57" s="6">
        <v>31810341</v>
      </c>
      <c r="G57" s="127">
        <f>+D57</f>
        <v>31982841</v>
      </c>
      <c r="H57" s="6">
        <f>+F57</f>
        <v>31810341</v>
      </c>
      <c r="I57" s="127">
        <f>+F57</f>
        <v>31810341</v>
      </c>
      <c r="J57" s="6">
        <v>31810341</v>
      </c>
    </row>
    <row r="58" spans="1:10" ht="34.5">
      <c r="A58" s="32"/>
      <c r="B58" s="14" t="s">
        <v>39</v>
      </c>
      <c r="C58" s="147" t="s">
        <v>44</v>
      </c>
      <c r="D58" s="128">
        <v>100</v>
      </c>
      <c r="E58" s="96">
        <f>+D58</f>
        <v>100</v>
      </c>
      <c r="F58" s="96">
        <v>100</v>
      </c>
      <c r="G58" s="128">
        <v>100</v>
      </c>
      <c r="H58" s="96">
        <f>+F58</f>
        <v>100</v>
      </c>
      <c r="I58" s="128">
        <v>100</v>
      </c>
      <c r="J58" s="96">
        <v>100</v>
      </c>
    </row>
    <row r="59" spans="1:10" ht="17.25" customHeight="1" thickBot="1">
      <c r="A59" s="37"/>
      <c r="B59" s="18" t="s">
        <v>39</v>
      </c>
      <c r="C59" s="19" t="s">
        <v>45</v>
      </c>
      <c r="D59" s="130">
        <f>100-D49</f>
        <v>48.59</v>
      </c>
      <c r="E59" s="26">
        <f>+D59</f>
        <v>48.59</v>
      </c>
      <c r="F59" s="26">
        <v>49.91</v>
      </c>
      <c r="G59" s="130">
        <f>+D59</f>
        <v>48.59</v>
      </c>
      <c r="H59" s="26">
        <f>+F59</f>
        <v>49.91</v>
      </c>
      <c r="I59" s="130">
        <f>+D59</f>
        <v>48.59</v>
      </c>
      <c r="J59" s="26">
        <v>49.91</v>
      </c>
    </row>
    <row r="60" spans="1:10" ht="18" thickBot="1">
      <c r="A60" s="45"/>
      <c r="B60" s="46"/>
      <c r="C60" s="46"/>
      <c r="D60" s="46"/>
      <c r="E60" s="46"/>
      <c r="F60" s="46"/>
      <c r="G60" s="46"/>
      <c r="H60" s="46"/>
      <c r="I60" s="46"/>
      <c r="J60" s="47"/>
    </row>
    <row r="61" spans="1:10" ht="34.5" customHeight="1" thickBot="1">
      <c r="A61" s="185"/>
      <c r="B61" s="186"/>
      <c r="C61" s="38" t="s">
        <v>0</v>
      </c>
      <c r="D61" s="151" t="s">
        <v>141</v>
      </c>
      <c r="E61" s="48"/>
      <c r="F61" s="48"/>
      <c r="G61" s="48"/>
      <c r="H61" s="48"/>
      <c r="I61" s="48"/>
      <c r="J61" s="47"/>
    </row>
    <row r="62" spans="1:10" ht="17.25" customHeight="1">
      <c r="A62" s="169" t="s">
        <v>12</v>
      </c>
      <c r="B62" s="170"/>
      <c r="C62" s="20" t="s">
        <v>74</v>
      </c>
      <c r="D62" s="21"/>
      <c r="E62" s="48"/>
      <c r="F62" s="48"/>
      <c r="G62" s="48"/>
      <c r="H62" s="48"/>
      <c r="I62" s="48"/>
      <c r="J62" s="47"/>
    </row>
    <row r="63" spans="1:10" ht="17.25" customHeight="1">
      <c r="A63" s="169"/>
      <c r="B63" s="170"/>
      <c r="C63" s="12" t="s">
        <v>13</v>
      </c>
      <c r="D63" s="10">
        <v>34</v>
      </c>
      <c r="E63" s="48"/>
      <c r="F63" s="48"/>
      <c r="G63" s="48"/>
      <c r="H63" s="48"/>
      <c r="I63" s="48"/>
      <c r="J63" s="47"/>
    </row>
    <row r="64" spans="1:10" ht="17.25" customHeight="1">
      <c r="A64" s="169"/>
      <c r="B64" s="170"/>
      <c r="C64" s="12" t="s">
        <v>14</v>
      </c>
      <c r="D64" s="10">
        <v>58</v>
      </c>
      <c r="E64" s="48"/>
      <c r="F64" s="48"/>
      <c r="G64" s="48"/>
      <c r="H64" s="48"/>
      <c r="I64" s="48"/>
      <c r="J64" s="47"/>
    </row>
    <row r="65" spans="1:10" ht="17.25" customHeight="1">
      <c r="A65" s="169"/>
      <c r="B65" s="170"/>
      <c r="C65" s="12" t="s">
        <v>15</v>
      </c>
      <c r="D65" s="10">
        <v>49</v>
      </c>
      <c r="E65" s="48"/>
      <c r="F65" s="48"/>
      <c r="G65" s="48"/>
      <c r="H65" s="48"/>
      <c r="I65" s="48"/>
      <c r="J65" s="47"/>
    </row>
    <row r="66" spans="1:10" ht="17.25" customHeight="1" thickBot="1">
      <c r="A66" s="159"/>
      <c r="B66" s="160"/>
      <c r="C66" s="22" t="s">
        <v>16</v>
      </c>
      <c r="D66" s="11">
        <v>34</v>
      </c>
      <c r="E66" s="48"/>
      <c r="F66" s="48"/>
      <c r="G66" s="48"/>
      <c r="H66" s="48"/>
      <c r="I66" s="48"/>
      <c r="J66" s="47"/>
    </row>
    <row r="67" spans="1:10" ht="17.25" customHeight="1">
      <c r="A67" s="161"/>
      <c r="B67" s="162"/>
      <c r="C67" s="46"/>
      <c r="D67" s="46"/>
      <c r="E67" s="46"/>
      <c r="F67" s="46"/>
      <c r="G67" s="46"/>
      <c r="H67" s="46"/>
      <c r="I67" s="46"/>
      <c r="J67" s="47"/>
    </row>
    <row r="68" spans="1:10" ht="17.25" customHeight="1">
      <c r="A68" s="163" t="s">
        <v>52</v>
      </c>
      <c r="B68" s="164"/>
      <c r="C68" s="46"/>
      <c r="D68" s="46"/>
      <c r="E68" s="46"/>
      <c r="F68" s="46"/>
      <c r="G68" s="46"/>
      <c r="H68" s="46"/>
      <c r="I68" s="46"/>
      <c r="J68" s="47"/>
    </row>
    <row r="69" spans="1:10" ht="18.95" customHeight="1">
      <c r="A69" s="49">
        <v>1</v>
      </c>
      <c r="B69" s="157" t="s">
        <v>174</v>
      </c>
      <c r="C69" s="157"/>
      <c r="D69" s="157"/>
      <c r="E69" s="157"/>
      <c r="F69" s="157"/>
      <c r="G69" s="157"/>
      <c r="H69" s="157"/>
      <c r="I69" s="157"/>
      <c r="J69" s="158"/>
    </row>
    <row r="70" spans="1:10" ht="38.1" customHeight="1">
      <c r="A70" s="50">
        <v>2</v>
      </c>
      <c r="B70" s="165" t="s">
        <v>172</v>
      </c>
      <c r="C70" s="165"/>
      <c r="D70" s="165"/>
      <c r="E70" s="165"/>
      <c r="F70" s="165"/>
      <c r="G70" s="165"/>
      <c r="H70" s="165"/>
      <c r="I70" s="165"/>
      <c r="J70" s="166"/>
    </row>
    <row r="71" spans="1:10" ht="17.25" customHeight="1">
      <c r="A71" s="50">
        <v>3</v>
      </c>
      <c r="B71" s="167" t="s">
        <v>171</v>
      </c>
      <c r="C71" s="167"/>
      <c r="D71" s="167"/>
      <c r="E71" s="167"/>
      <c r="F71" s="167"/>
      <c r="G71" s="167"/>
      <c r="H71" s="167"/>
      <c r="I71" s="167"/>
      <c r="J71" s="168"/>
    </row>
    <row r="72" spans="1:10" ht="38.1" customHeight="1">
      <c r="A72" s="50">
        <v>4</v>
      </c>
      <c r="B72" s="155" t="s">
        <v>170</v>
      </c>
      <c r="C72" s="155"/>
      <c r="D72" s="155"/>
      <c r="E72" s="155"/>
      <c r="F72" s="155"/>
      <c r="G72" s="155"/>
      <c r="H72" s="155"/>
      <c r="I72" s="155"/>
      <c r="J72" s="156"/>
    </row>
    <row r="73" spans="1:10" ht="38.1" customHeight="1">
      <c r="A73" s="50">
        <v>5</v>
      </c>
      <c r="B73" s="155" t="s">
        <v>169</v>
      </c>
      <c r="C73" s="155"/>
      <c r="D73" s="155"/>
      <c r="E73" s="155"/>
      <c r="F73" s="155"/>
      <c r="G73" s="155"/>
      <c r="H73" s="155"/>
      <c r="I73" s="155"/>
      <c r="J73" s="156"/>
    </row>
    <row r="74" spans="1:10" ht="18.95" customHeight="1">
      <c r="A74" s="50"/>
      <c r="B74" s="155" t="s">
        <v>173</v>
      </c>
      <c r="C74" s="155"/>
      <c r="D74" s="155"/>
      <c r="E74" s="155"/>
      <c r="F74" s="155"/>
      <c r="G74" s="155"/>
      <c r="H74" s="155"/>
      <c r="I74" s="155"/>
      <c r="J74" s="156"/>
    </row>
    <row r="75" spans="1:10" ht="38.1" customHeight="1">
      <c r="A75" s="50">
        <v>6</v>
      </c>
      <c r="B75" s="155" t="s">
        <v>136</v>
      </c>
      <c r="C75" s="155"/>
      <c r="D75" s="155"/>
      <c r="E75" s="155"/>
      <c r="F75" s="155"/>
      <c r="G75" s="155"/>
      <c r="H75" s="155"/>
      <c r="I75" s="155"/>
      <c r="J75" s="156"/>
    </row>
    <row r="76" spans="1:10" ht="36" customHeight="1">
      <c r="A76" s="50">
        <v>7</v>
      </c>
      <c r="B76" s="165" t="s">
        <v>160</v>
      </c>
      <c r="C76" s="165"/>
      <c r="D76" s="165"/>
      <c r="E76" s="165"/>
      <c r="F76" s="165"/>
      <c r="G76" s="165"/>
      <c r="H76" s="165"/>
      <c r="I76" s="165"/>
      <c r="J76" s="166"/>
    </row>
    <row r="77" spans="1:10" ht="17.25" customHeight="1">
      <c r="A77" s="50">
        <v>8</v>
      </c>
      <c r="B77" s="167" t="s">
        <v>158</v>
      </c>
      <c r="C77" s="167"/>
      <c r="D77" s="167"/>
      <c r="E77" s="167"/>
      <c r="F77" s="167"/>
      <c r="G77" s="167"/>
      <c r="H77" s="167"/>
      <c r="I77" s="167"/>
      <c r="J77" s="168"/>
    </row>
    <row r="78" spans="1:10" ht="17.25" customHeight="1">
      <c r="A78" s="50">
        <v>9</v>
      </c>
      <c r="B78" s="157" t="s">
        <v>157</v>
      </c>
      <c r="C78" s="157"/>
      <c r="D78" s="157"/>
      <c r="E78" s="157"/>
      <c r="F78" s="157"/>
      <c r="G78" s="157"/>
      <c r="H78" s="157"/>
      <c r="I78" s="157"/>
      <c r="J78" s="158"/>
    </row>
    <row r="79" spans="1:10" ht="17.25" customHeight="1">
      <c r="A79" s="51"/>
      <c r="B79" s="23"/>
      <c r="C79" s="23"/>
      <c r="D79" s="23"/>
      <c r="E79" s="23"/>
      <c r="F79" s="24"/>
      <c r="G79" s="46"/>
      <c r="H79" s="46"/>
      <c r="I79" s="46"/>
      <c r="J79" s="52" t="s">
        <v>75</v>
      </c>
    </row>
    <row r="80" spans="1:10" ht="17.25" customHeight="1">
      <c r="A80" s="51"/>
      <c r="B80" s="23"/>
      <c r="C80" s="23"/>
      <c r="D80" s="23"/>
      <c r="E80" s="23"/>
      <c r="F80" s="24"/>
      <c r="G80" s="46"/>
      <c r="H80" s="46"/>
      <c r="I80" s="46"/>
      <c r="J80" s="53"/>
    </row>
    <row r="81" spans="1:10" ht="17.25" customHeight="1">
      <c r="A81" s="51"/>
      <c r="B81" s="23"/>
      <c r="C81" s="23"/>
      <c r="D81" s="23"/>
      <c r="E81" s="23"/>
      <c r="F81" s="24"/>
      <c r="G81" s="46"/>
      <c r="H81" s="46"/>
      <c r="I81" s="46"/>
      <c r="J81" s="52" t="s">
        <v>53</v>
      </c>
    </row>
    <row r="82" spans="1:10" ht="17.25" customHeight="1">
      <c r="A82" s="54" t="s">
        <v>54</v>
      </c>
      <c r="B82" s="104"/>
      <c r="C82" s="25" t="s">
        <v>55</v>
      </c>
      <c r="D82" s="25"/>
      <c r="E82" s="25"/>
      <c r="F82" s="24"/>
      <c r="G82" s="46"/>
      <c r="H82" s="46"/>
      <c r="I82" s="46"/>
      <c r="J82" s="55" t="s">
        <v>56</v>
      </c>
    </row>
    <row r="83" spans="1:10" ht="21" customHeight="1" thickBot="1">
      <c r="A83" s="56" t="s">
        <v>57</v>
      </c>
      <c r="B83" s="105"/>
      <c r="C83" s="57" t="s">
        <v>159</v>
      </c>
      <c r="D83" s="57"/>
      <c r="E83" s="57"/>
      <c r="F83" s="58"/>
      <c r="G83" s="59"/>
      <c r="H83" s="59"/>
      <c r="I83" s="59"/>
      <c r="J83" s="60" t="s">
        <v>58</v>
      </c>
    </row>
    <row r="84" spans="1:10" ht="0.95" customHeight="1"/>
    <row r="85" spans="1:10" hidden="1"/>
    <row r="86" spans="1:10" hidden="1"/>
    <row r="87" spans="1:10" hidden="1"/>
    <row r="88" spans="1:10" hidden="1"/>
    <row r="89" spans="1:10" hidden="1"/>
    <row r="90" spans="1:10" hidden="1"/>
    <row r="91" spans="1:10" ht="15" hidden="1" customHeight="1"/>
    <row r="92" spans="1:10" hidden="1"/>
    <row r="93" spans="1:10" hidden="1"/>
    <row r="94" spans="1:10" hidden="1"/>
    <row r="95" spans="1:10" hidden="1"/>
    <row r="96" spans="1:10" hidden="1"/>
    <row r="97" hidden="1"/>
    <row r="98" hidden="1"/>
    <row r="99" hidden="1"/>
    <row r="100" hidden="1"/>
  </sheetData>
  <mergeCells count="55">
    <mergeCell ref="A9:A10"/>
    <mergeCell ref="B9:B10"/>
    <mergeCell ref="C9:C10"/>
    <mergeCell ref="I8:J8"/>
    <mergeCell ref="B8:C8"/>
    <mergeCell ref="D8:G8"/>
    <mergeCell ref="B31:C31"/>
    <mergeCell ref="A64:B64"/>
    <mergeCell ref="B40:C40"/>
    <mergeCell ref="B51:C51"/>
    <mergeCell ref="B41:C41"/>
    <mergeCell ref="B37:C37"/>
    <mergeCell ref="B46:C46"/>
    <mergeCell ref="B47:C47"/>
    <mergeCell ref="A63:B63"/>
    <mergeCell ref="B34:C34"/>
    <mergeCell ref="B38:C38"/>
    <mergeCell ref="B39:C39"/>
    <mergeCell ref="B32:C32"/>
    <mergeCell ref="B33:C33"/>
    <mergeCell ref="B11:C11"/>
    <mergeCell ref="B15:C15"/>
    <mergeCell ref="B22:C22"/>
    <mergeCell ref="B24:C24"/>
    <mergeCell ref="B25:C25"/>
    <mergeCell ref="B14:C14"/>
    <mergeCell ref="A65:B65"/>
    <mergeCell ref="A1:J1"/>
    <mergeCell ref="A6:J6"/>
    <mergeCell ref="A5:J5"/>
    <mergeCell ref="A4:J4"/>
    <mergeCell ref="A3:J3"/>
    <mergeCell ref="A2:J2"/>
    <mergeCell ref="A7:B7"/>
    <mergeCell ref="A61:B61"/>
    <mergeCell ref="A62:B62"/>
    <mergeCell ref="A45:J45"/>
    <mergeCell ref="B27:C27"/>
    <mergeCell ref="B28:C28"/>
    <mergeCell ref="B29:C29"/>
    <mergeCell ref="B30:C30"/>
    <mergeCell ref="B26:C26"/>
    <mergeCell ref="B75:J75"/>
    <mergeCell ref="B78:J78"/>
    <mergeCell ref="A66:B66"/>
    <mergeCell ref="A67:B67"/>
    <mergeCell ref="A68:B68"/>
    <mergeCell ref="B70:J70"/>
    <mergeCell ref="B69:J69"/>
    <mergeCell ref="B76:J76"/>
    <mergeCell ref="B71:J71"/>
    <mergeCell ref="B77:J77"/>
    <mergeCell ref="B73:J73"/>
    <mergeCell ref="B72:J72"/>
    <mergeCell ref="B74:J74"/>
  </mergeCells>
  <printOptions horizontalCentered="1"/>
  <pageMargins left="0.5" right="0.75" top="0.5" bottom="0.5" header="0.25" footer="0.25"/>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WVO40"/>
  <sheetViews>
    <sheetView zoomScale="80" zoomScaleNormal="80" workbookViewId="0">
      <selection sqref="A1:I2"/>
    </sheetView>
  </sheetViews>
  <sheetFormatPr defaultColWidth="0" defaultRowHeight="15.75" zeroHeight="1"/>
  <cols>
    <col min="1" max="1" width="5.85546875" style="3" customWidth="1"/>
    <col min="2" max="2" width="58.85546875" style="2" customWidth="1"/>
    <col min="3" max="3" width="12.85546875" style="2" customWidth="1"/>
    <col min="4" max="8" width="12.85546875" style="4" customWidth="1"/>
    <col min="9" max="9" width="12.85546875" style="2" customWidth="1"/>
    <col min="10" max="10" width="0.140625" style="2" customWidth="1"/>
    <col min="11" max="256" width="9.140625" style="2" hidden="1"/>
    <col min="257" max="257" width="9" style="2" hidden="1"/>
    <col min="258" max="258" width="58.85546875" style="2" hidden="1"/>
    <col min="259" max="260" width="15" style="2" hidden="1"/>
    <col min="261" max="261" width="14.85546875" style="2" hidden="1"/>
    <col min="262" max="262" width="14.140625" style="2" hidden="1"/>
    <col min="263" max="263" width="15.85546875" style="2" hidden="1"/>
    <col min="264" max="512" width="9.140625" style="2" hidden="1"/>
    <col min="513" max="513" width="9" style="2" hidden="1"/>
    <col min="514" max="514" width="58.85546875" style="2" hidden="1"/>
    <col min="515" max="516" width="15" style="2" hidden="1"/>
    <col min="517" max="517" width="14.85546875" style="2" hidden="1"/>
    <col min="518" max="518" width="14.140625" style="2" hidden="1"/>
    <col min="519" max="519" width="15.85546875" style="2" hidden="1"/>
    <col min="520" max="768" width="9.140625" style="2" hidden="1"/>
    <col min="769" max="769" width="9" style="2" hidden="1"/>
    <col min="770" max="770" width="58.85546875" style="2" hidden="1"/>
    <col min="771" max="772" width="15" style="2" hidden="1"/>
    <col min="773" max="773" width="14.85546875" style="2" hidden="1"/>
    <col min="774" max="774" width="14.140625" style="2" hidden="1"/>
    <col min="775" max="775" width="15.85546875" style="2" hidden="1"/>
    <col min="776" max="1024" width="9.140625" style="2" hidden="1"/>
    <col min="1025" max="1025" width="9" style="2" hidden="1"/>
    <col min="1026" max="1026" width="58.85546875" style="2" hidden="1"/>
    <col min="1027" max="1028" width="15" style="2" hidden="1"/>
    <col min="1029" max="1029" width="14.85546875" style="2" hidden="1"/>
    <col min="1030" max="1030" width="14.140625" style="2" hidden="1"/>
    <col min="1031" max="1031" width="15.85546875" style="2" hidden="1"/>
    <col min="1032" max="1280" width="9.140625" style="2" hidden="1"/>
    <col min="1281" max="1281" width="9" style="2" hidden="1"/>
    <col min="1282" max="1282" width="58.85546875" style="2" hidden="1"/>
    <col min="1283" max="1284" width="15" style="2" hidden="1"/>
    <col min="1285" max="1285" width="14.85546875" style="2" hidden="1"/>
    <col min="1286" max="1286" width="14.140625" style="2" hidden="1"/>
    <col min="1287" max="1287" width="15.85546875" style="2" hidden="1"/>
    <col min="1288" max="1536" width="9.140625" style="2" hidden="1"/>
    <col min="1537" max="1537" width="9" style="2" hidden="1"/>
    <col min="1538" max="1538" width="58.85546875" style="2" hidden="1"/>
    <col min="1539" max="1540" width="15" style="2" hidden="1"/>
    <col min="1541" max="1541" width="14.85546875" style="2" hidden="1"/>
    <col min="1542" max="1542" width="14.140625" style="2" hidden="1"/>
    <col min="1543" max="1543" width="15.85546875" style="2" hidden="1"/>
    <col min="1544" max="1792" width="9.140625" style="2" hidden="1"/>
    <col min="1793" max="1793" width="9" style="2" hidden="1"/>
    <col min="1794" max="1794" width="58.85546875" style="2" hidden="1"/>
    <col min="1795" max="1796" width="15" style="2" hidden="1"/>
    <col min="1797" max="1797" width="14.85546875" style="2" hidden="1"/>
    <col min="1798" max="1798" width="14.140625" style="2" hidden="1"/>
    <col min="1799" max="1799" width="15.85546875" style="2" hidden="1"/>
    <col min="1800" max="2048" width="9.140625" style="2" hidden="1"/>
    <col min="2049" max="2049" width="9" style="2" hidden="1"/>
    <col min="2050" max="2050" width="58.85546875" style="2" hidden="1"/>
    <col min="2051" max="2052" width="15" style="2" hidden="1"/>
    <col min="2053" max="2053" width="14.85546875" style="2" hidden="1"/>
    <col min="2054" max="2054" width="14.140625" style="2" hidden="1"/>
    <col min="2055" max="2055" width="15.85546875" style="2" hidden="1"/>
    <col min="2056" max="2304" width="9.140625" style="2" hidden="1"/>
    <col min="2305" max="2305" width="9" style="2" hidden="1"/>
    <col min="2306" max="2306" width="58.85546875" style="2" hidden="1"/>
    <col min="2307" max="2308" width="15" style="2" hidden="1"/>
    <col min="2309" max="2309" width="14.85546875" style="2" hidden="1"/>
    <col min="2310" max="2310" width="14.140625" style="2" hidden="1"/>
    <col min="2311" max="2311" width="15.85546875" style="2" hidden="1"/>
    <col min="2312" max="2560" width="9.140625" style="2" hidden="1"/>
    <col min="2561" max="2561" width="9" style="2" hidden="1"/>
    <col min="2562" max="2562" width="58.85546875" style="2" hidden="1"/>
    <col min="2563" max="2564" width="15" style="2" hidden="1"/>
    <col min="2565" max="2565" width="14.85546875" style="2" hidden="1"/>
    <col min="2566" max="2566" width="14.140625" style="2" hidden="1"/>
    <col min="2567" max="2567" width="15.85546875" style="2" hidden="1"/>
    <col min="2568" max="2816" width="9.140625" style="2" hidden="1"/>
    <col min="2817" max="2817" width="9" style="2" hidden="1"/>
    <col min="2818" max="2818" width="58.85546875" style="2" hidden="1"/>
    <col min="2819" max="2820" width="15" style="2" hidden="1"/>
    <col min="2821" max="2821" width="14.85546875" style="2" hidden="1"/>
    <col min="2822" max="2822" width="14.140625" style="2" hidden="1"/>
    <col min="2823" max="2823" width="15.85546875" style="2" hidden="1"/>
    <col min="2824" max="3072" width="9.140625" style="2" hidden="1"/>
    <col min="3073" max="3073" width="9" style="2" hidden="1"/>
    <col min="3074" max="3074" width="58.85546875" style="2" hidden="1"/>
    <col min="3075" max="3076" width="15" style="2" hidden="1"/>
    <col min="3077" max="3077" width="14.85546875" style="2" hidden="1"/>
    <col min="3078" max="3078" width="14.140625" style="2" hidden="1"/>
    <col min="3079" max="3079" width="15.85546875" style="2" hidden="1"/>
    <col min="3080" max="3328" width="9.140625" style="2" hidden="1"/>
    <col min="3329" max="3329" width="9" style="2" hidden="1"/>
    <col min="3330" max="3330" width="58.85546875" style="2" hidden="1"/>
    <col min="3331" max="3332" width="15" style="2" hidden="1"/>
    <col min="3333" max="3333" width="14.85546875" style="2" hidden="1"/>
    <col min="3334" max="3334" width="14.140625" style="2" hidden="1"/>
    <col min="3335" max="3335" width="15.85546875" style="2" hidden="1"/>
    <col min="3336" max="3584" width="9.140625" style="2" hidden="1"/>
    <col min="3585" max="3585" width="9" style="2" hidden="1"/>
    <col min="3586" max="3586" width="58.85546875" style="2" hidden="1"/>
    <col min="3587" max="3588" width="15" style="2" hidden="1"/>
    <col min="3589" max="3589" width="14.85546875" style="2" hidden="1"/>
    <col min="3590" max="3590" width="14.140625" style="2" hidden="1"/>
    <col min="3591" max="3591" width="15.85546875" style="2" hidden="1"/>
    <col min="3592" max="3840" width="9.140625" style="2" hidden="1"/>
    <col min="3841" max="3841" width="9" style="2" hidden="1"/>
    <col min="3842" max="3842" width="58.85546875" style="2" hidden="1"/>
    <col min="3843" max="3844" width="15" style="2" hidden="1"/>
    <col min="3845" max="3845" width="14.85546875" style="2" hidden="1"/>
    <col min="3846" max="3846" width="14.140625" style="2" hidden="1"/>
    <col min="3847" max="3847" width="15.85546875" style="2" hidden="1"/>
    <col min="3848" max="4096" width="9.140625" style="2" hidden="1"/>
    <col min="4097" max="4097" width="9" style="2" hidden="1"/>
    <col min="4098" max="4098" width="58.85546875" style="2" hidden="1"/>
    <col min="4099" max="4100" width="15" style="2" hidden="1"/>
    <col min="4101" max="4101" width="14.85546875" style="2" hidden="1"/>
    <col min="4102" max="4102" width="14.140625" style="2" hidden="1"/>
    <col min="4103" max="4103" width="15.85546875" style="2" hidden="1"/>
    <col min="4104" max="4352" width="9.140625" style="2" hidden="1"/>
    <col min="4353" max="4353" width="9" style="2" hidden="1"/>
    <col min="4354" max="4354" width="58.85546875" style="2" hidden="1"/>
    <col min="4355" max="4356" width="15" style="2" hidden="1"/>
    <col min="4357" max="4357" width="14.85546875" style="2" hidden="1"/>
    <col min="4358" max="4358" width="14.140625" style="2" hidden="1"/>
    <col min="4359" max="4359" width="15.85546875" style="2" hidden="1"/>
    <col min="4360" max="4608" width="9.140625" style="2" hidden="1"/>
    <col min="4609" max="4609" width="9" style="2" hidden="1"/>
    <col min="4610" max="4610" width="58.85546875" style="2" hidden="1"/>
    <col min="4611" max="4612" width="15" style="2" hidden="1"/>
    <col min="4613" max="4613" width="14.85546875" style="2" hidden="1"/>
    <col min="4614" max="4614" width="14.140625" style="2" hidden="1"/>
    <col min="4615" max="4615" width="15.85546875" style="2" hidden="1"/>
    <col min="4616" max="4864" width="9.140625" style="2" hidden="1"/>
    <col min="4865" max="4865" width="9" style="2" hidden="1"/>
    <col min="4866" max="4866" width="58.85546875" style="2" hidden="1"/>
    <col min="4867" max="4868" width="15" style="2" hidden="1"/>
    <col min="4869" max="4869" width="14.85546875" style="2" hidden="1"/>
    <col min="4870" max="4870" width="14.140625" style="2" hidden="1"/>
    <col min="4871" max="4871" width="15.85546875" style="2" hidden="1"/>
    <col min="4872" max="5120" width="9.140625" style="2" hidden="1"/>
    <col min="5121" max="5121" width="9" style="2" hidden="1"/>
    <col min="5122" max="5122" width="58.85546875" style="2" hidden="1"/>
    <col min="5123" max="5124" width="15" style="2" hidden="1"/>
    <col min="5125" max="5125" width="14.85546875" style="2" hidden="1"/>
    <col min="5126" max="5126" width="14.140625" style="2" hidden="1"/>
    <col min="5127" max="5127" width="15.85546875" style="2" hidden="1"/>
    <col min="5128" max="5376" width="9.140625" style="2" hidden="1"/>
    <col min="5377" max="5377" width="9" style="2" hidden="1"/>
    <col min="5378" max="5378" width="58.85546875" style="2" hidden="1"/>
    <col min="5379" max="5380" width="15" style="2" hidden="1"/>
    <col min="5381" max="5381" width="14.85546875" style="2" hidden="1"/>
    <col min="5382" max="5382" width="14.140625" style="2" hidden="1"/>
    <col min="5383" max="5383" width="15.85546875" style="2" hidden="1"/>
    <col min="5384" max="5632" width="9.140625" style="2" hidden="1"/>
    <col min="5633" max="5633" width="9" style="2" hidden="1"/>
    <col min="5634" max="5634" width="58.85546875" style="2" hidden="1"/>
    <col min="5635" max="5636" width="15" style="2" hidden="1"/>
    <col min="5637" max="5637" width="14.85546875" style="2" hidden="1"/>
    <col min="5638" max="5638" width="14.140625" style="2" hidden="1"/>
    <col min="5639" max="5639" width="15.85546875" style="2" hidden="1"/>
    <col min="5640" max="5888" width="9.140625" style="2" hidden="1"/>
    <col min="5889" max="5889" width="9" style="2" hidden="1"/>
    <col min="5890" max="5890" width="58.85546875" style="2" hidden="1"/>
    <col min="5891" max="5892" width="15" style="2" hidden="1"/>
    <col min="5893" max="5893" width="14.85546875" style="2" hidden="1"/>
    <col min="5894" max="5894" width="14.140625" style="2" hidden="1"/>
    <col min="5895" max="5895" width="15.85546875" style="2" hidden="1"/>
    <col min="5896" max="6144" width="9.140625" style="2" hidden="1"/>
    <col min="6145" max="6145" width="9" style="2" hidden="1"/>
    <col min="6146" max="6146" width="58.85546875" style="2" hidden="1"/>
    <col min="6147" max="6148" width="15" style="2" hidden="1"/>
    <col min="6149" max="6149" width="14.85546875" style="2" hidden="1"/>
    <col min="6150" max="6150" width="14.140625" style="2" hidden="1"/>
    <col min="6151" max="6151" width="15.85546875" style="2" hidden="1"/>
    <col min="6152" max="6400" width="9.140625" style="2" hidden="1"/>
    <col min="6401" max="6401" width="9" style="2" hidden="1"/>
    <col min="6402" max="6402" width="58.85546875" style="2" hidden="1"/>
    <col min="6403" max="6404" width="15" style="2" hidden="1"/>
    <col min="6405" max="6405" width="14.85546875" style="2" hidden="1"/>
    <col min="6406" max="6406" width="14.140625" style="2" hidden="1"/>
    <col min="6407" max="6407" width="15.85546875" style="2" hidden="1"/>
    <col min="6408" max="6656" width="9.140625" style="2" hidden="1"/>
    <col min="6657" max="6657" width="9" style="2" hidden="1"/>
    <col min="6658" max="6658" width="58.85546875" style="2" hidden="1"/>
    <col min="6659" max="6660" width="15" style="2" hidden="1"/>
    <col min="6661" max="6661" width="14.85546875" style="2" hidden="1"/>
    <col min="6662" max="6662" width="14.140625" style="2" hidden="1"/>
    <col min="6663" max="6663" width="15.85546875" style="2" hidden="1"/>
    <col min="6664" max="6912" width="9.140625" style="2" hidden="1"/>
    <col min="6913" max="6913" width="9" style="2" hidden="1"/>
    <col min="6914" max="6914" width="58.85546875" style="2" hidden="1"/>
    <col min="6915" max="6916" width="15" style="2" hidden="1"/>
    <col min="6917" max="6917" width="14.85546875" style="2" hidden="1"/>
    <col min="6918" max="6918" width="14.140625" style="2" hidden="1"/>
    <col min="6919" max="6919" width="15.85546875" style="2" hidden="1"/>
    <col min="6920" max="7168" width="9.140625" style="2" hidden="1"/>
    <col min="7169" max="7169" width="9" style="2" hidden="1"/>
    <col min="7170" max="7170" width="58.85546875" style="2" hidden="1"/>
    <col min="7171" max="7172" width="15" style="2" hidden="1"/>
    <col min="7173" max="7173" width="14.85546875" style="2" hidden="1"/>
    <col min="7174" max="7174" width="14.140625" style="2" hidden="1"/>
    <col min="7175" max="7175" width="15.85546875" style="2" hidden="1"/>
    <col min="7176" max="7424" width="9.140625" style="2" hidden="1"/>
    <col min="7425" max="7425" width="9" style="2" hidden="1"/>
    <col min="7426" max="7426" width="58.85546875" style="2" hidden="1"/>
    <col min="7427" max="7428" width="15" style="2" hidden="1"/>
    <col min="7429" max="7429" width="14.85546875" style="2" hidden="1"/>
    <col min="7430" max="7430" width="14.140625" style="2" hidden="1"/>
    <col min="7431" max="7431" width="15.85546875" style="2" hidden="1"/>
    <col min="7432" max="7680" width="9.140625" style="2" hidden="1"/>
    <col min="7681" max="7681" width="9" style="2" hidden="1"/>
    <col min="7682" max="7682" width="58.85546875" style="2" hidden="1"/>
    <col min="7683" max="7684" width="15" style="2" hidden="1"/>
    <col min="7685" max="7685" width="14.85546875" style="2" hidden="1"/>
    <col min="7686" max="7686" width="14.140625" style="2" hidden="1"/>
    <col min="7687" max="7687" width="15.85546875" style="2" hidden="1"/>
    <col min="7688" max="7936" width="9.140625" style="2" hidden="1"/>
    <col min="7937" max="7937" width="9" style="2" hidden="1"/>
    <col min="7938" max="7938" width="58.85546875" style="2" hidden="1"/>
    <col min="7939" max="7940" width="15" style="2" hidden="1"/>
    <col min="7941" max="7941" width="14.85546875" style="2" hidden="1"/>
    <col min="7942" max="7942" width="14.140625" style="2" hidden="1"/>
    <col min="7943" max="7943" width="15.85546875" style="2" hidden="1"/>
    <col min="7944" max="8192" width="9.140625" style="2" hidden="1"/>
    <col min="8193" max="8193" width="9" style="2" hidden="1"/>
    <col min="8194" max="8194" width="58.85546875" style="2" hidden="1"/>
    <col min="8195" max="8196" width="15" style="2" hidden="1"/>
    <col min="8197" max="8197" width="14.85546875" style="2" hidden="1"/>
    <col min="8198" max="8198" width="14.140625" style="2" hidden="1"/>
    <col min="8199" max="8199" width="15.85546875" style="2" hidden="1"/>
    <col min="8200" max="8448" width="9.140625" style="2" hidden="1"/>
    <col min="8449" max="8449" width="9" style="2" hidden="1"/>
    <col min="8450" max="8450" width="58.85546875" style="2" hidden="1"/>
    <col min="8451" max="8452" width="15" style="2" hidden="1"/>
    <col min="8453" max="8453" width="14.85546875" style="2" hidden="1"/>
    <col min="8454" max="8454" width="14.140625" style="2" hidden="1"/>
    <col min="8455" max="8455" width="15.85546875" style="2" hidden="1"/>
    <col min="8456" max="8704" width="9.140625" style="2" hidden="1"/>
    <col min="8705" max="8705" width="9" style="2" hidden="1"/>
    <col min="8706" max="8706" width="58.85546875" style="2" hidden="1"/>
    <col min="8707" max="8708" width="15" style="2" hidden="1"/>
    <col min="8709" max="8709" width="14.85546875" style="2" hidden="1"/>
    <col min="8710" max="8710" width="14.140625" style="2" hidden="1"/>
    <col min="8711" max="8711" width="15.85546875" style="2" hidden="1"/>
    <col min="8712" max="8960" width="9.140625" style="2" hidden="1"/>
    <col min="8961" max="8961" width="9" style="2" hidden="1"/>
    <col min="8962" max="8962" width="58.85546875" style="2" hidden="1"/>
    <col min="8963" max="8964" width="15" style="2" hidden="1"/>
    <col min="8965" max="8965" width="14.85546875" style="2" hidden="1"/>
    <col min="8966" max="8966" width="14.140625" style="2" hidden="1"/>
    <col min="8967" max="8967" width="15.85546875" style="2" hidden="1"/>
    <col min="8968" max="9216" width="9.140625" style="2" hidden="1"/>
    <col min="9217" max="9217" width="9" style="2" hidden="1"/>
    <col min="9218" max="9218" width="58.85546875" style="2" hidden="1"/>
    <col min="9219" max="9220" width="15" style="2" hidden="1"/>
    <col min="9221" max="9221" width="14.85546875" style="2" hidden="1"/>
    <col min="9222" max="9222" width="14.140625" style="2" hidden="1"/>
    <col min="9223" max="9223" width="15.85546875" style="2" hidden="1"/>
    <col min="9224" max="9472" width="9.140625" style="2" hidden="1"/>
    <col min="9473" max="9473" width="9" style="2" hidden="1"/>
    <col min="9474" max="9474" width="58.85546875" style="2" hidden="1"/>
    <col min="9475" max="9476" width="15" style="2" hidden="1"/>
    <col min="9477" max="9477" width="14.85546875" style="2" hidden="1"/>
    <col min="9478" max="9478" width="14.140625" style="2" hidden="1"/>
    <col min="9479" max="9479" width="15.85546875" style="2" hidden="1"/>
    <col min="9480" max="9728" width="9.140625" style="2" hidden="1"/>
    <col min="9729" max="9729" width="9" style="2" hidden="1"/>
    <col min="9730" max="9730" width="58.85546875" style="2" hidden="1"/>
    <col min="9731" max="9732" width="15" style="2" hidden="1"/>
    <col min="9733" max="9733" width="14.85546875" style="2" hidden="1"/>
    <col min="9734" max="9734" width="14.140625" style="2" hidden="1"/>
    <col min="9735" max="9735" width="15.85546875" style="2" hidden="1"/>
    <col min="9736" max="9984" width="9.140625" style="2" hidden="1"/>
    <col min="9985" max="9985" width="9" style="2" hidden="1"/>
    <col min="9986" max="9986" width="58.85546875" style="2" hidden="1"/>
    <col min="9987" max="9988" width="15" style="2" hidden="1"/>
    <col min="9989" max="9989" width="14.85546875" style="2" hidden="1"/>
    <col min="9990" max="9990" width="14.140625" style="2" hidden="1"/>
    <col min="9991" max="9991" width="15.85546875" style="2" hidden="1"/>
    <col min="9992" max="10240" width="9.140625" style="2" hidden="1"/>
    <col min="10241" max="10241" width="9" style="2" hidden="1"/>
    <col min="10242" max="10242" width="58.85546875" style="2" hidden="1"/>
    <col min="10243" max="10244" width="15" style="2" hidden="1"/>
    <col min="10245" max="10245" width="14.85546875" style="2" hidden="1"/>
    <col min="10246" max="10246" width="14.140625" style="2" hidden="1"/>
    <col min="10247" max="10247" width="15.85546875" style="2" hidden="1"/>
    <col min="10248" max="10496" width="9.140625" style="2" hidden="1"/>
    <col min="10497" max="10497" width="9" style="2" hidden="1"/>
    <col min="10498" max="10498" width="58.85546875" style="2" hidden="1"/>
    <col min="10499" max="10500" width="15" style="2" hidden="1"/>
    <col min="10501" max="10501" width="14.85546875" style="2" hidden="1"/>
    <col min="10502" max="10502" width="14.140625" style="2" hidden="1"/>
    <col min="10503" max="10503" width="15.85546875" style="2" hidden="1"/>
    <col min="10504" max="10752" width="9.140625" style="2" hidden="1"/>
    <col min="10753" max="10753" width="9" style="2" hidden="1"/>
    <col min="10754" max="10754" width="58.85546875" style="2" hidden="1"/>
    <col min="10755" max="10756" width="15" style="2" hidden="1"/>
    <col min="10757" max="10757" width="14.85546875" style="2" hidden="1"/>
    <col min="10758" max="10758" width="14.140625" style="2" hidden="1"/>
    <col min="10759" max="10759" width="15.85546875" style="2" hidden="1"/>
    <col min="10760" max="11008" width="9.140625" style="2" hidden="1"/>
    <col min="11009" max="11009" width="9" style="2" hidden="1"/>
    <col min="11010" max="11010" width="58.85546875" style="2" hidden="1"/>
    <col min="11011" max="11012" width="15" style="2" hidden="1"/>
    <col min="11013" max="11013" width="14.85546875" style="2" hidden="1"/>
    <col min="11014" max="11014" width="14.140625" style="2" hidden="1"/>
    <col min="11015" max="11015" width="15.85546875" style="2" hidden="1"/>
    <col min="11016" max="11264" width="9.140625" style="2" hidden="1"/>
    <col min="11265" max="11265" width="9" style="2" hidden="1"/>
    <col min="11266" max="11266" width="58.85546875" style="2" hidden="1"/>
    <col min="11267" max="11268" width="15" style="2" hidden="1"/>
    <col min="11269" max="11269" width="14.85546875" style="2" hidden="1"/>
    <col min="11270" max="11270" width="14.140625" style="2" hidden="1"/>
    <col min="11271" max="11271" width="15.85546875" style="2" hidden="1"/>
    <col min="11272" max="11520" width="9.140625" style="2" hidden="1"/>
    <col min="11521" max="11521" width="9" style="2" hidden="1"/>
    <col min="11522" max="11522" width="58.85546875" style="2" hidden="1"/>
    <col min="11523" max="11524" width="15" style="2" hidden="1"/>
    <col min="11525" max="11525" width="14.85546875" style="2" hidden="1"/>
    <col min="11526" max="11526" width="14.140625" style="2" hidden="1"/>
    <col min="11527" max="11527" width="15.85546875" style="2" hidden="1"/>
    <col min="11528" max="11776" width="9.140625" style="2" hidden="1"/>
    <col min="11777" max="11777" width="9" style="2" hidden="1"/>
    <col min="11778" max="11778" width="58.85546875" style="2" hidden="1"/>
    <col min="11779" max="11780" width="15" style="2" hidden="1"/>
    <col min="11781" max="11781" width="14.85546875" style="2" hidden="1"/>
    <col min="11782" max="11782" width="14.140625" style="2" hidden="1"/>
    <col min="11783" max="11783" width="15.85546875" style="2" hidden="1"/>
    <col min="11784" max="12032" width="9.140625" style="2" hidden="1"/>
    <col min="12033" max="12033" width="9" style="2" hidden="1"/>
    <col min="12034" max="12034" width="58.85546875" style="2" hidden="1"/>
    <col min="12035" max="12036" width="15" style="2" hidden="1"/>
    <col min="12037" max="12037" width="14.85546875" style="2" hidden="1"/>
    <col min="12038" max="12038" width="14.140625" style="2" hidden="1"/>
    <col min="12039" max="12039" width="15.85546875" style="2" hidden="1"/>
    <col min="12040" max="12288" width="9.140625" style="2" hidden="1"/>
    <col min="12289" max="12289" width="9" style="2" hidden="1"/>
    <col min="12290" max="12290" width="58.85546875" style="2" hidden="1"/>
    <col min="12291" max="12292" width="15" style="2" hidden="1"/>
    <col min="12293" max="12293" width="14.85546875" style="2" hidden="1"/>
    <col min="12294" max="12294" width="14.140625" style="2" hidden="1"/>
    <col min="12295" max="12295" width="15.85546875" style="2" hidden="1"/>
    <col min="12296" max="12544" width="9.140625" style="2" hidden="1"/>
    <col min="12545" max="12545" width="9" style="2" hidden="1"/>
    <col min="12546" max="12546" width="58.85546875" style="2" hidden="1"/>
    <col min="12547" max="12548" width="15" style="2" hidden="1"/>
    <col min="12549" max="12549" width="14.85546875" style="2" hidden="1"/>
    <col min="12550" max="12550" width="14.140625" style="2" hidden="1"/>
    <col min="12551" max="12551" width="15.85546875" style="2" hidden="1"/>
    <col min="12552" max="12800" width="9.140625" style="2" hidden="1"/>
    <col min="12801" max="12801" width="9" style="2" hidden="1"/>
    <col min="12802" max="12802" width="58.85546875" style="2" hidden="1"/>
    <col min="12803" max="12804" width="15" style="2" hidden="1"/>
    <col min="12805" max="12805" width="14.85546875" style="2" hidden="1"/>
    <col min="12806" max="12806" width="14.140625" style="2" hidden="1"/>
    <col min="12807" max="12807" width="15.85546875" style="2" hidden="1"/>
    <col min="12808" max="13056" width="9.140625" style="2" hidden="1"/>
    <col min="13057" max="13057" width="9" style="2" hidden="1"/>
    <col min="13058" max="13058" width="58.85546875" style="2" hidden="1"/>
    <col min="13059" max="13060" width="15" style="2" hidden="1"/>
    <col min="13061" max="13061" width="14.85546875" style="2" hidden="1"/>
    <col min="13062" max="13062" width="14.140625" style="2" hidden="1"/>
    <col min="13063" max="13063" width="15.85546875" style="2" hidden="1"/>
    <col min="13064" max="13312" width="9.140625" style="2" hidden="1"/>
    <col min="13313" max="13313" width="9" style="2" hidden="1"/>
    <col min="13314" max="13314" width="58.85546875" style="2" hidden="1"/>
    <col min="13315" max="13316" width="15" style="2" hidden="1"/>
    <col min="13317" max="13317" width="14.85546875" style="2" hidden="1"/>
    <col min="13318" max="13318" width="14.140625" style="2" hidden="1"/>
    <col min="13319" max="13319" width="15.85546875" style="2" hidden="1"/>
    <col min="13320" max="13568" width="9.140625" style="2" hidden="1"/>
    <col min="13569" max="13569" width="9" style="2" hidden="1"/>
    <col min="13570" max="13570" width="58.85546875" style="2" hidden="1"/>
    <col min="13571" max="13572" width="15" style="2" hidden="1"/>
    <col min="13573" max="13573" width="14.85546875" style="2" hidden="1"/>
    <col min="13574" max="13574" width="14.140625" style="2" hidden="1"/>
    <col min="13575" max="13575" width="15.85546875" style="2" hidden="1"/>
    <col min="13576" max="13824" width="9.140625" style="2" hidden="1"/>
    <col min="13825" max="13825" width="9" style="2" hidden="1"/>
    <col min="13826" max="13826" width="58.85546875" style="2" hidden="1"/>
    <col min="13827" max="13828" width="15" style="2" hidden="1"/>
    <col min="13829" max="13829" width="14.85546875" style="2" hidden="1"/>
    <col min="13830" max="13830" width="14.140625" style="2" hidden="1"/>
    <col min="13831" max="13831" width="15.85546875" style="2" hidden="1"/>
    <col min="13832" max="14080" width="9.140625" style="2" hidden="1"/>
    <col min="14081" max="14081" width="9" style="2" hidden="1"/>
    <col min="14082" max="14082" width="58.85546875" style="2" hidden="1"/>
    <col min="14083" max="14084" width="15" style="2" hidden="1"/>
    <col min="14085" max="14085" width="14.85546875" style="2" hidden="1"/>
    <col min="14086" max="14086" width="14.140625" style="2" hidden="1"/>
    <col min="14087" max="14087" width="15.85546875" style="2" hidden="1"/>
    <col min="14088" max="14336" width="9.140625" style="2" hidden="1"/>
    <col min="14337" max="14337" width="9" style="2" hidden="1"/>
    <col min="14338" max="14338" width="58.85546875" style="2" hidden="1"/>
    <col min="14339" max="14340" width="15" style="2" hidden="1"/>
    <col min="14341" max="14341" width="14.85546875" style="2" hidden="1"/>
    <col min="14342" max="14342" width="14.140625" style="2" hidden="1"/>
    <col min="14343" max="14343" width="15.85546875" style="2" hidden="1"/>
    <col min="14344" max="14592" width="9.140625" style="2" hidden="1"/>
    <col min="14593" max="14593" width="9" style="2" hidden="1"/>
    <col min="14594" max="14594" width="58.85546875" style="2" hidden="1"/>
    <col min="14595" max="14596" width="15" style="2" hidden="1"/>
    <col min="14597" max="14597" width="14.85546875" style="2" hidden="1"/>
    <col min="14598" max="14598" width="14.140625" style="2" hidden="1"/>
    <col min="14599" max="14599" width="15.85546875" style="2" hidden="1"/>
    <col min="14600" max="14848" width="9.140625" style="2" hidden="1"/>
    <col min="14849" max="14849" width="9" style="2" hidden="1"/>
    <col min="14850" max="14850" width="58.85546875" style="2" hidden="1"/>
    <col min="14851" max="14852" width="15" style="2" hidden="1"/>
    <col min="14853" max="14853" width="14.85546875" style="2" hidden="1"/>
    <col min="14854" max="14854" width="14.140625" style="2" hidden="1"/>
    <col min="14855" max="14855" width="15.85546875" style="2" hidden="1"/>
    <col min="14856" max="15104" width="9.140625" style="2" hidden="1"/>
    <col min="15105" max="15105" width="9" style="2" hidden="1"/>
    <col min="15106" max="15106" width="58.85546875" style="2" hidden="1"/>
    <col min="15107" max="15108" width="15" style="2" hidden="1"/>
    <col min="15109" max="15109" width="14.85546875" style="2" hidden="1"/>
    <col min="15110" max="15110" width="14.140625" style="2" hidden="1"/>
    <col min="15111" max="15111" width="15.85546875" style="2" hidden="1"/>
    <col min="15112" max="15360" width="9.140625" style="2" hidden="1"/>
    <col min="15361" max="15361" width="9" style="2" hidden="1"/>
    <col min="15362" max="15362" width="58.85546875" style="2" hidden="1"/>
    <col min="15363" max="15364" width="15" style="2" hidden="1"/>
    <col min="15365" max="15365" width="14.85546875" style="2" hidden="1"/>
    <col min="15366" max="15366" width="14.140625" style="2" hidden="1"/>
    <col min="15367" max="15367" width="15.85546875" style="2" hidden="1"/>
    <col min="15368" max="15616" width="9.140625" style="2" hidden="1"/>
    <col min="15617" max="15617" width="9" style="2" hidden="1"/>
    <col min="15618" max="15618" width="58.85546875" style="2" hidden="1"/>
    <col min="15619" max="15620" width="15" style="2" hidden="1"/>
    <col min="15621" max="15621" width="14.85546875" style="2" hidden="1"/>
    <col min="15622" max="15622" width="14.140625" style="2" hidden="1"/>
    <col min="15623" max="15623" width="15.85546875" style="2" hidden="1"/>
    <col min="15624" max="15872" width="9.140625" style="2" hidden="1"/>
    <col min="15873" max="15873" width="9" style="2" hidden="1"/>
    <col min="15874" max="15874" width="58.85546875" style="2" hidden="1"/>
    <col min="15875" max="15876" width="15" style="2" hidden="1"/>
    <col min="15877" max="15877" width="14.85546875" style="2" hidden="1"/>
    <col min="15878" max="15878" width="14.140625" style="2" hidden="1"/>
    <col min="15879" max="15879" width="15.85546875" style="2" hidden="1"/>
    <col min="15880" max="16128" width="9.140625" style="2" hidden="1"/>
    <col min="16129" max="16129" width="9" style="2" hidden="1"/>
    <col min="16130" max="16130" width="58.85546875" style="2" hidden="1"/>
    <col min="16131" max="16132" width="15" style="2" hidden="1"/>
    <col min="16133" max="16133" width="14.85546875" style="2" hidden="1"/>
    <col min="16134" max="16134" width="14.140625" style="2" hidden="1"/>
    <col min="16135" max="16135" width="15.85546875" style="2" hidden="1"/>
    <col min="16136" max="16384" width="9.140625" style="2" hidden="1"/>
  </cols>
  <sheetData>
    <row r="1" spans="1:9" ht="18" customHeight="1">
      <c r="A1" s="214" t="s">
        <v>48</v>
      </c>
      <c r="B1" s="215"/>
      <c r="C1" s="215"/>
      <c r="D1" s="215"/>
      <c r="E1" s="215"/>
      <c r="F1" s="215"/>
      <c r="G1" s="215"/>
      <c r="H1" s="215"/>
      <c r="I1" s="216"/>
    </row>
    <row r="2" spans="1:9" ht="4.5" customHeight="1">
      <c r="A2" s="217"/>
      <c r="B2" s="218"/>
      <c r="C2" s="218"/>
      <c r="D2" s="218"/>
      <c r="E2" s="218"/>
      <c r="F2" s="218"/>
      <c r="G2" s="218"/>
      <c r="H2" s="218"/>
      <c r="I2" s="219"/>
    </row>
    <row r="3" spans="1:9" ht="17.25">
      <c r="A3" s="211" t="s">
        <v>49</v>
      </c>
      <c r="B3" s="212"/>
      <c r="C3" s="212"/>
      <c r="D3" s="212"/>
      <c r="E3" s="212"/>
      <c r="F3" s="212"/>
      <c r="G3" s="212"/>
      <c r="H3" s="212"/>
      <c r="I3" s="213"/>
    </row>
    <row r="4" spans="1:9" ht="17.25">
      <c r="A4" s="211" t="s">
        <v>50</v>
      </c>
      <c r="B4" s="212"/>
      <c r="C4" s="212"/>
      <c r="D4" s="212"/>
      <c r="E4" s="212"/>
      <c r="F4" s="212"/>
      <c r="G4" s="212"/>
      <c r="H4" s="212"/>
      <c r="I4" s="213"/>
    </row>
    <row r="5" spans="1:9" ht="12.75" customHeight="1">
      <c r="A5" s="42"/>
      <c r="B5" s="43"/>
      <c r="C5" s="43"/>
      <c r="D5" s="43"/>
      <c r="E5" s="43"/>
      <c r="F5" s="43"/>
      <c r="G5" s="43"/>
      <c r="H5" s="43"/>
      <c r="I5" s="44"/>
    </row>
    <row r="6" spans="1:9" ht="16.5" customHeight="1">
      <c r="A6" s="211" t="s">
        <v>143</v>
      </c>
      <c r="B6" s="212"/>
      <c r="C6" s="212"/>
      <c r="D6" s="212"/>
      <c r="E6" s="212"/>
      <c r="F6" s="212"/>
      <c r="G6" s="212"/>
      <c r="H6" s="212"/>
      <c r="I6" s="213"/>
    </row>
    <row r="7" spans="1:9" ht="16.5" customHeight="1" thickBot="1">
      <c r="A7" s="149"/>
      <c r="B7" s="150"/>
      <c r="C7" s="150"/>
      <c r="D7" s="150"/>
      <c r="E7" s="150"/>
      <c r="F7" s="150"/>
      <c r="G7" s="150"/>
      <c r="H7" s="150"/>
      <c r="I7" s="41" t="s">
        <v>146</v>
      </c>
    </row>
    <row r="8" spans="1:9" ht="17.25" customHeight="1" thickBot="1">
      <c r="A8" s="226" t="s">
        <v>59</v>
      </c>
      <c r="B8" s="223" t="s">
        <v>0</v>
      </c>
      <c r="C8" s="222" t="s">
        <v>84</v>
      </c>
      <c r="D8" s="222"/>
      <c r="E8" s="222"/>
      <c r="F8" s="222"/>
      <c r="G8" s="221"/>
      <c r="H8" s="220" t="s">
        <v>85</v>
      </c>
      <c r="I8" s="221"/>
    </row>
    <row r="9" spans="1:9" ht="52.5" thickBot="1">
      <c r="A9" s="227"/>
      <c r="B9" s="224"/>
      <c r="C9" s="152" t="s">
        <v>144</v>
      </c>
      <c r="D9" s="69" t="s">
        <v>147</v>
      </c>
      <c r="E9" s="69" t="s">
        <v>89</v>
      </c>
      <c r="F9" s="69" t="s">
        <v>145</v>
      </c>
      <c r="G9" s="69" t="s">
        <v>88</v>
      </c>
      <c r="H9" s="69" t="s">
        <v>145</v>
      </c>
      <c r="I9" s="69" t="s">
        <v>88</v>
      </c>
    </row>
    <row r="10" spans="1:9" s="93" customFormat="1" ht="18" thickBot="1">
      <c r="A10" s="228"/>
      <c r="B10" s="225"/>
      <c r="C10" s="153" t="s">
        <v>156</v>
      </c>
      <c r="D10" s="153" t="s">
        <v>155</v>
      </c>
      <c r="E10" s="153" t="s">
        <v>156</v>
      </c>
      <c r="F10" s="153" t="s">
        <v>156</v>
      </c>
      <c r="G10" s="153" t="s">
        <v>156</v>
      </c>
      <c r="H10" s="153" t="s">
        <v>156</v>
      </c>
      <c r="I10" s="153" t="s">
        <v>156</v>
      </c>
    </row>
    <row r="11" spans="1:9" ht="51.75">
      <c r="A11" s="146">
        <v>1</v>
      </c>
      <c r="B11" s="65" t="s">
        <v>78</v>
      </c>
      <c r="C11" s="68"/>
      <c r="D11" s="68"/>
      <c r="E11" s="68"/>
      <c r="F11" s="68"/>
      <c r="G11" s="68"/>
      <c r="H11" s="72"/>
      <c r="I11" s="70"/>
    </row>
    <row r="12" spans="1:9" ht="20.100000000000001" customHeight="1">
      <c r="A12" s="146"/>
      <c r="B12" s="65" t="s">
        <v>60</v>
      </c>
      <c r="C12" s="67">
        <v>107.37</v>
      </c>
      <c r="D12" s="68">
        <v>70.03</v>
      </c>
      <c r="E12" s="68">
        <v>79.489999999999995</v>
      </c>
      <c r="F12" s="67">
        <v>323.07</v>
      </c>
      <c r="G12" s="68">
        <v>260.67</v>
      </c>
      <c r="H12" s="134">
        <v>443.06</v>
      </c>
      <c r="I12" s="70">
        <v>270.26</v>
      </c>
    </row>
    <row r="13" spans="1:9" ht="20.100000000000001" customHeight="1">
      <c r="A13" s="146"/>
      <c r="B13" s="65" t="s">
        <v>61</v>
      </c>
      <c r="C13" s="67">
        <v>650.53</v>
      </c>
      <c r="D13" s="68">
        <v>632.26</v>
      </c>
      <c r="E13" s="68">
        <v>390.67</v>
      </c>
      <c r="F13" s="67">
        <v>2186.84</v>
      </c>
      <c r="G13" s="68">
        <v>1803.92</v>
      </c>
      <c r="H13" s="134">
        <v>1981.6</v>
      </c>
      <c r="I13" s="70">
        <v>1917.21</v>
      </c>
    </row>
    <row r="14" spans="1:9" ht="20.100000000000001" customHeight="1">
      <c r="A14" s="146"/>
      <c r="B14" s="65" t="s">
        <v>62</v>
      </c>
      <c r="C14" s="67">
        <v>0</v>
      </c>
      <c r="D14" s="68">
        <v>0</v>
      </c>
      <c r="E14" s="68">
        <v>0</v>
      </c>
      <c r="F14" s="67">
        <v>0</v>
      </c>
      <c r="G14" s="68">
        <v>0</v>
      </c>
      <c r="H14" s="134">
        <v>0</v>
      </c>
      <c r="I14" s="70">
        <v>0</v>
      </c>
    </row>
    <row r="15" spans="1:9" ht="20.100000000000001" customHeight="1">
      <c r="A15" s="146"/>
      <c r="B15" s="66" t="s">
        <v>63</v>
      </c>
      <c r="C15" s="67">
        <f t="shared" ref="C15:H15" si="0">SUM(C12:C14)</f>
        <v>757.9</v>
      </c>
      <c r="D15" s="68">
        <f t="shared" si="0"/>
        <v>702.29</v>
      </c>
      <c r="E15" s="68">
        <f t="shared" si="0"/>
        <v>470.16</v>
      </c>
      <c r="F15" s="67">
        <f t="shared" si="0"/>
        <v>2509.9100000000003</v>
      </c>
      <c r="G15" s="68">
        <f t="shared" ref="G15" si="1">SUM(G12:G14)</f>
        <v>2064.59</v>
      </c>
      <c r="H15" s="67">
        <f t="shared" si="0"/>
        <v>2424.66</v>
      </c>
      <c r="I15" s="70">
        <f t="shared" ref="I15" si="2">SUM(I12:I14)</f>
        <v>2187.4700000000003</v>
      </c>
    </row>
    <row r="16" spans="1:9" ht="20.100000000000001" customHeight="1">
      <c r="A16" s="146"/>
      <c r="B16" s="65" t="s">
        <v>64</v>
      </c>
      <c r="C16" s="67">
        <v>98.03</v>
      </c>
      <c r="D16" s="68">
        <v>38.729999999999997</v>
      </c>
      <c r="E16" s="68">
        <v>32.35</v>
      </c>
      <c r="F16" s="67">
        <v>200.14</v>
      </c>
      <c r="G16" s="68">
        <v>80.7</v>
      </c>
      <c r="H16" s="134">
        <v>79.34</v>
      </c>
      <c r="I16" s="70">
        <v>89</v>
      </c>
    </row>
    <row r="17" spans="1:9" ht="20.100000000000001" customHeight="1">
      <c r="A17" s="146"/>
      <c r="B17" s="66" t="s">
        <v>65</v>
      </c>
      <c r="C17" s="67">
        <f t="shared" ref="C17:H17" si="3">+C15-C16</f>
        <v>659.87</v>
      </c>
      <c r="D17" s="68">
        <f t="shared" si="3"/>
        <v>663.56</v>
      </c>
      <c r="E17" s="68">
        <f t="shared" si="3"/>
        <v>437.81</v>
      </c>
      <c r="F17" s="67">
        <f t="shared" si="3"/>
        <v>2309.7700000000004</v>
      </c>
      <c r="G17" s="68">
        <f t="shared" si="3"/>
        <v>1983.89</v>
      </c>
      <c r="H17" s="67">
        <f t="shared" si="3"/>
        <v>2345.3199999999997</v>
      </c>
      <c r="I17" s="70">
        <f t="shared" ref="I17" si="4">+I15-I16</f>
        <v>2098.4700000000003</v>
      </c>
    </row>
    <row r="18" spans="1:9" ht="34.5">
      <c r="A18" s="146">
        <v>2</v>
      </c>
      <c r="B18" s="65" t="s">
        <v>79</v>
      </c>
      <c r="C18" s="67"/>
      <c r="D18" s="68"/>
      <c r="E18" s="68"/>
      <c r="F18" s="67"/>
      <c r="G18" s="68"/>
      <c r="H18" s="134"/>
      <c r="I18" s="70"/>
    </row>
    <row r="19" spans="1:9" ht="17.25">
      <c r="A19" s="146"/>
      <c r="B19" s="65" t="s">
        <v>60</v>
      </c>
      <c r="C19" s="67">
        <v>21.29</v>
      </c>
      <c r="D19" s="68">
        <v>11.94</v>
      </c>
      <c r="E19" s="68">
        <v>16.079999999999998</v>
      </c>
      <c r="F19" s="67">
        <v>44.79</v>
      </c>
      <c r="G19" s="68">
        <v>38.18</v>
      </c>
      <c r="H19" s="134">
        <v>68.099999999999994</v>
      </c>
      <c r="I19" s="70">
        <v>18.559999999999999</v>
      </c>
    </row>
    <row r="20" spans="1:9" ht="20.100000000000001" customHeight="1">
      <c r="A20" s="146"/>
      <c r="B20" s="65" t="s">
        <v>61</v>
      </c>
      <c r="C20" s="67">
        <v>-31.31</v>
      </c>
      <c r="D20" s="68">
        <v>93.54</v>
      </c>
      <c r="E20" s="68">
        <v>68.260000000000005</v>
      </c>
      <c r="F20" s="67">
        <v>240.65</v>
      </c>
      <c r="G20" s="68">
        <v>370.8</v>
      </c>
      <c r="H20" s="134">
        <v>218.28</v>
      </c>
      <c r="I20" s="70">
        <v>395.66</v>
      </c>
    </row>
    <row r="21" spans="1:9" ht="20.100000000000001" customHeight="1">
      <c r="A21" s="146"/>
      <c r="B21" s="65" t="s">
        <v>62</v>
      </c>
      <c r="C21" s="67">
        <v>0</v>
      </c>
      <c r="D21" s="68">
        <v>0</v>
      </c>
      <c r="E21" s="68">
        <v>0</v>
      </c>
      <c r="F21" s="67">
        <v>0</v>
      </c>
      <c r="G21" s="68">
        <v>0</v>
      </c>
      <c r="H21" s="134">
        <v>0</v>
      </c>
      <c r="I21" s="70">
        <v>0</v>
      </c>
    </row>
    <row r="22" spans="1:9" ht="20.100000000000001" customHeight="1">
      <c r="A22" s="146"/>
      <c r="B22" s="66" t="s">
        <v>63</v>
      </c>
      <c r="C22" s="67">
        <f t="shared" ref="C22:H22" si="5">SUM(C19:C21)</f>
        <v>-10.02</v>
      </c>
      <c r="D22" s="68">
        <f t="shared" si="5"/>
        <v>105.48</v>
      </c>
      <c r="E22" s="68">
        <f t="shared" si="5"/>
        <v>84.34</v>
      </c>
      <c r="F22" s="67">
        <f t="shared" si="5"/>
        <v>285.44</v>
      </c>
      <c r="G22" s="68">
        <f t="shared" ref="G22" si="6">SUM(G19:G21)</f>
        <v>408.98</v>
      </c>
      <c r="H22" s="67">
        <f t="shared" si="5"/>
        <v>286.38</v>
      </c>
      <c r="I22" s="70">
        <f t="shared" ref="I22" si="7">SUM(I19:I21)</f>
        <v>414.22</v>
      </c>
    </row>
    <row r="23" spans="1:9" ht="34.5">
      <c r="A23" s="146"/>
      <c r="B23" s="65" t="s">
        <v>80</v>
      </c>
      <c r="C23" s="67">
        <v>99.77</v>
      </c>
      <c r="D23" s="68">
        <v>65.849999999999994</v>
      </c>
      <c r="E23" s="68">
        <v>30.12</v>
      </c>
      <c r="F23" s="67">
        <v>239.38</v>
      </c>
      <c r="G23" s="68">
        <v>119.21</v>
      </c>
      <c r="H23" s="134">
        <v>249.48</v>
      </c>
      <c r="I23" s="70">
        <v>131.85</v>
      </c>
    </row>
    <row r="24" spans="1:9" s="93" customFormat="1" ht="17.25">
      <c r="A24" s="146"/>
      <c r="B24" s="65" t="s">
        <v>120</v>
      </c>
      <c r="C24" s="67">
        <v>0</v>
      </c>
      <c r="D24" s="68">
        <v>0</v>
      </c>
      <c r="E24" s="68">
        <v>0</v>
      </c>
      <c r="F24" s="67">
        <v>0</v>
      </c>
      <c r="G24" s="68">
        <v>0</v>
      </c>
      <c r="H24" s="134">
        <v>0</v>
      </c>
      <c r="I24" s="70">
        <v>0</v>
      </c>
    </row>
    <row r="25" spans="1:9" ht="20.100000000000001" customHeight="1">
      <c r="A25" s="146"/>
      <c r="B25" s="65" t="s">
        <v>67</v>
      </c>
      <c r="C25" s="67">
        <v>2.96</v>
      </c>
      <c r="D25" s="68">
        <v>12.06</v>
      </c>
      <c r="E25" s="68">
        <v>25.27</v>
      </c>
      <c r="F25" s="67">
        <v>51.06</v>
      </c>
      <c r="G25" s="68">
        <v>48.64</v>
      </c>
      <c r="H25" s="134">
        <v>32.880000000000003</v>
      </c>
      <c r="I25" s="70">
        <v>33.049999999999997</v>
      </c>
    </row>
    <row r="26" spans="1:9" ht="20.100000000000001" customHeight="1">
      <c r="A26" s="146"/>
      <c r="B26" s="66" t="s">
        <v>66</v>
      </c>
      <c r="C26" s="67">
        <f t="shared" ref="C26:H26" si="8">+C22+C25-C23</f>
        <v>-106.83</v>
      </c>
      <c r="D26" s="68">
        <f t="shared" si="8"/>
        <v>51.690000000000012</v>
      </c>
      <c r="E26" s="68">
        <f t="shared" si="8"/>
        <v>79.489999999999995</v>
      </c>
      <c r="F26" s="67">
        <f t="shared" si="8"/>
        <v>97.12</v>
      </c>
      <c r="G26" s="68">
        <f t="shared" ref="G26" si="9">+G22+G25-G23</f>
        <v>338.41</v>
      </c>
      <c r="H26" s="67">
        <f t="shared" si="8"/>
        <v>69.78</v>
      </c>
      <c r="I26" s="70">
        <f t="shared" ref="I26" si="10">+I22+I25-I23</f>
        <v>315.42000000000007</v>
      </c>
    </row>
    <row r="27" spans="1:9" ht="34.5">
      <c r="A27" s="146">
        <v>3</v>
      </c>
      <c r="B27" s="65" t="s">
        <v>81</v>
      </c>
      <c r="C27" s="67"/>
      <c r="D27" s="68"/>
      <c r="E27" s="68"/>
      <c r="F27" s="67"/>
      <c r="G27" s="68"/>
      <c r="H27" s="134"/>
      <c r="I27" s="70"/>
    </row>
    <row r="28" spans="1:9" ht="17.25">
      <c r="A28" s="146"/>
      <c r="B28" s="65" t="s">
        <v>60</v>
      </c>
      <c r="C28" s="67">
        <v>363.34</v>
      </c>
      <c r="D28" s="68">
        <v>595.88</v>
      </c>
      <c r="E28" s="68">
        <v>578.19000000000005</v>
      </c>
      <c r="F28" s="67">
        <v>363.34</v>
      </c>
      <c r="G28" s="68">
        <v>578.19000000000005</v>
      </c>
      <c r="H28" s="134">
        <v>4524.1899999999996</v>
      </c>
      <c r="I28" s="70">
        <v>6251.97</v>
      </c>
    </row>
    <row r="29" spans="1:9" ht="17.25">
      <c r="A29" s="146"/>
      <c r="B29" s="65" t="s">
        <v>61</v>
      </c>
      <c r="C29" s="67">
        <v>2476.31</v>
      </c>
      <c r="D29" s="68">
        <v>2357.75</v>
      </c>
      <c r="E29" s="68">
        <v>2299.79</v>
      </c>
      <c r="F29" s="67">
        <v>2476.31</v>
      </c>
      <c r="G29" s="68">
        <v>2299.79</v>
      </c>
      <c r="H29" s="134">
        <v>8667.36</v>
      </c>
      <c r="I29" s="70">
        <v>4172.6499999999996</v>
      </c>
    </row>
    <row r="30" spans="1:9" ht="20.100000000000001" customHeight="1" thickBot="1">
      <c r="A30" s="146"/>
      <c r="B30" s="65" t="s">
        <v>62</v>
      </c>
      <c r="C30" s="67">
        <v>0</v>
      </c>
      <c r="D30" s="68">
        <v>0</v>
      </c>
      <c r="E30" s="68">
        <v>0</v>
      </c>
      <c r="F30" s="67">
        <v>0</v>
      </c>
      <c r="G30" s="68">
        <v>0</v>
      </c>
      <c r="H30" s="134">
        <v>-10229.82</v>
      </c>
      <c r="I30" s="70">
        <v>-7605.14</v>
      </c>
    </row>
    <row r="31" spans="1:9" ht="18" thickBot="1">
      <c r="A31" s="28"/>
      <c r="B31" s="29" t="s">
        <v>63</v>
      </c>
      <c r="C31" s="63">
        <f t="shared" ref="C31:H31" si="11">SUM(C28:C30)</f>
        <v>2839.65</v>
      </c>
      <c r="D31" s="64">
        <f t="shared" si="11"/>
        <v>2953.63</v>
      </c>
      <c r="E31" s="64">
        <f t="shared" si="11"/>
        <v>2877.98</v>
      </c>
      <c r="F31" s="63">
        <f t="shared" si="11"/>
        <v>2839.65</v>
      </c>
      <c r="G31" s="64">
        <f t="shared" ref="G31" si="12">SUM(G28:G30)</f>
        <v>2877.98</v>
      </c>
      <c r="H31" s="63">
        <f t="shared" si="11"/>
        <v>2961.7299999999996</v>
      </c>
      <c r="I31" s="64">
        <f t="shared" ref="I31" si="13">SUM(I28:I30)</f>
        <v>2819.4799999999987</v>
      </c>
    </row>
    <row r="32" spans="1:9" ht="0.95" customHeight="1"/>
    <row r="33" hidden="1"/>
    <row r="34" hidden="1"/>
    <row r="35" hidden="1"/>
    <row r="36" hidden="1"/>
    <row r="37" hidden="1"/>
    <row r="38" hidden="1"/>
    <row r="39" hidden="1"/>
    <row r="40" hidden="1"/>
  </sheetData>
  <mergeCells count="8">
    <mergeCell ref="A4:I4"/>
    <mergeCell ref="A3:I3"/>
    <mergeCell ref="A1:I2"/>
    <mergeCell ref="A6:I6"/>
    <mergeCell ref="H8:I8"/>
    <mergeCell ref="C8:G8"/>
    <mergeCell ref="B8:B10"/>
    <mergeCell ref="A8:A10"/>
  </mergeCells>
  <printOptions horizontalCentered="1"/>
  <pageMargins left="0.5" right="0.5" top="0.5" bottom="0.5" header="0.31496062992126" footer="0.31496062992126"/>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52"/>
  <sheetViews>
    <sheetView zoomScale="80" zoomScaleNormal="80" workbookViewId="0">
      <selection sqref="A1:F1"/>
    </sheetView>
  </sheetViews>
  <sheetFormatPr defaultColWidth="0" defaultRowHeight="16.5" zeroHeight="1"/>
  <cols>
    <col min="1" max="1" width="7.140625" style="74" customWidth="1"/>
    <col min="2" max="2" width="37.42578125" style="74" customWidth="1"/>
    <col min="3" max="5" width="15.42578125" style="74" customWidth="1"/>
    <col min="6" max="6" width="16.5703125" style="74" customWidth="1"/>
    <col min="7" max="7" width="0.140625" style="74" customWidth="1"/>
    <col min="8" max="16384" width="9.140625" style="74" hidden="1"/>
  </cols>
  <sheetData>
    <row r="1" spans="1:7" ht="18">
      <c r="A1" s="229" t="s">
        <v>48</v>
      </c>
      <c r="B1" s="230"/>
      <c r="C1" s="230"/>
      <c r="D1" s="230"/>
      <c r="E1" s="230"/>
      <c r="F1" s="231"/>
      <c r="G1" s="73"/>
    </row>
    <row r="2" spans="1:7" ht="21" customHeight="1">
      <c r="A2" s="232" t="s">
        <v>123</v>
      </c>
      <c r="B2" s="233"/>
      <c r="C2" s="233"/>
      <c r="D2" s="233"/>
      <c r="E2" s="233"/>
      <c r="F2" s="234"/>
    </row>
    <row r="3" spans="1:7" ht="18" thickBot="1">
      <c r="A3" s="75"/>
      <c r="B3" s="76"/>
      <c r="C3" s="76"/>
      <c r="D3" s="76"/>
      <c r="E3" s="76"/>
      <c r="F3" s="27" t="s">
        <v>77</v>
      </c>
    </row>
    <row r="4" spans="1:7" ht="17.25">
      <c r="A4" s="235" t="s">
        <v>0</v>
      </c>
      <c r="B4" s="236"/>
      <c r="C4" s="235" t="s">
        <v>84</v>
      </c>
      <c r="D4" s="237"/>
      <c r="E4" s="238" t="s">
        <v>85</v>
      </c>
      <c r="F4" s="239"/>
    </row>
    <row r="5" spans="1:7" ht="52.5" thickBot="1">
      <c r="A5" s="90"/>
      <c r="B5" s="91"/>
      <c r="C5" s="92" t="s">
        <v>148</v>
      </c>
      <c r="D5" s="92" t="s">
        <v>149</v>
      </c>
      <c r="E5" s="92" t="s">
        <v>148</v>
      </c>
      <c r="F5" s="92" t="s">
        <v>149</v>
      </c>
    </row>
    <row r="6" spans="1:7" ht="17.25">
      <c r="A6" s="116" t="s">
        <v>90</v>
      </c>
      <c r="B6" s="117" t="s">
        <v>91</v>
      </c>
      <c r="C6" s="118"/>
      <c r="D6" s="119"/>
      <c r="E6" s="118"/>
      <c r="F6" s="120"/>
    </row>
    <row r="7" spans="1:7" ht="17.25">
      <c r="A7" s="80"/>
      <c r="B7" s="81"/>
      <c r="C7" s="88"/>
      <c r="D7" s="89"/>
      <c r="E7" s="88"/>
      <c r="F7" s="79"/>
    </row>
    <row r="8" spans="1:7" ht="17.25">
      <c r="A8" s="77">
        <v>1</v>
      </c>
      <c r="B8" s="78" t="s">
        <v>92</v>
      </c>
      <c r="C8" s="88"/>
      <c r="D8" s="89"/>
      <c r="E8" s="88"/>
      <c r="F8" s="79"/>
    </row>
    <row r="9" spans="1:7" ht="17.25">
      <c r="A9" s="80"/>
      <c r="B9" s="81" t="s">
        <v>93</v>
      </c>
      <c r="C9" s="135">
        <v>240.84</v>
      </c>
      <c r="D9" s="106">
        <v>238.75</v>
      </c>
      <c r="E9" s="135">
        <v>250.84</v>
      </c>
      <c r="F9" s="107">
        <v>248.75</v>
      </c>
    </row>
    <row r="10" spans="1:7" ht="17.25">
      <c r="A10" s="80"/>
      <c r="B10" s="81" t="s">
        <v>94</v>
      </c>
      <c r="C10" s="135">
        <v>2598.8000000000002</v>
      </c>
      <c r="D10" s="106">
        <v>2516.0100000000002</v>
      </c>
      <c r="E10" s="135">
        <v>2710.88</v>
      </c>
      <c r="F10" s="107">
        <v>2570.73</v>
      </c>
    </row>
    <row r="11" spans="1:7" ht="34.5">
      <c r="A11" s="80"/>
      <c r="B11" s="81" t="s">
        <v>124</v>
      </c>
      <c r="C11" s="135">
        <v>0</v>
      </c>
      <c r="D11" s="106">
        <v>0</v>
      </c>
      <c r="E11" s="135">
        <v>0</v>
      </c>
      <c r="F11" s="107">
        <v>0</v>
      </c>
    </row>
    <row r="12" spans="1:7" ht="17.25">
      <c r="A12" s="80"/>
      <c r="B12" s="78" t="s">
        <v>95</v>
      </c>
      <c r="C12" s="136">
        <f t="shared" ref="C12" si="0">SUM(C9:C11)</f>
        <v>2839.6400000000003</v>
      </c>
      <c r="D12" s="108">
        <f>SUM(D9:D11)</f>
        <v>2754.76</v>
      </c>
      <c r="E12" s="136">
        <f t="shared" ref="E12" si="1">SUM(E9:E11)</f>
        <v>2961.7200000000003</v>
      </c>
      <c r="F12" s="113">
        <f>SUM(F9:F11)</f>
        <v>2819.48</v>
      </c>
    </row>
    <row r="13" spans="1:7" ht="34.5">
      <c r="A13" s="82">
        <v>2</v>
      </c>
      <c r="B13" s="78" t="s">
        <v>125</v>
      </c>
      <c r="C13" s="137">
        <v>0</v>
      </c>
      <c r="D13" s="109">
        <v>0</v>
      </c>
      <c r="E13" s="137">
        <v>0</v>
      </c>
      <c r="F13" s="121">
        <v>8.49</v>
      </c>
    </row>
    <row r="14" spans="1:7" ht="17.25">
      <c r="A14" s="82">
        <v>3</v>
      </c>
      <c r="B14" s="78" t="s">
        <v>122</v>
      </c>
      <c r="C14" s="137">
        <v>0</v>
      </c>
      <c r="D14" s="109">
        <v>0</v>
      </c>
      <c r="E14" s="137">
        <v>131.18</v>
      </c>
      <c r="F14" s="121">
        <v>130.66999999999999</v>
      </c>
    </row>
    <row r="15" spans="1:7" ht="17.25">
      <c r="A15" s="77">
        <v>4</v>
      </c>
      <c r="B15" s="78" t="s">
        <v>96</v>
      </c>
      <c r="C15" s="135"/>
      <c r="D15" s="106"/>
      <c r="E15" s="135"/>
      <c r="F15" s="107"/>
    </row>
    <row r="16" spans="1:7" ht="17.25">
      <c r="A16" s="80"/>
      <c r="B16" s="81" t="s">
        <v>97</v>
      </c>
      <c r="C16" s="135">
        <v>5377.26</v>
      </c>
      <c r="D16" s="106">
        <v>4032.42</v>
      </c>
      <c r="E16" s="135">
        <v>9211.16</v>
      </c>
      <c r="F16" s="107">
        <v>6444.04</v>
      </c>
    </row>
    <row r="17" spans="1:6" ht="17.25">
      <c r="A17" s="80"/>
      <c r="B17" s="81" t="s">
        <v>98</v>
      </c>
      <c r="C17" s="135">
        <v>192.89</v>
      </c>
      <c r="D17" s="106">
        <v>166.12</v>
      </c>
      <c r="E17" s="135">
        <v>194.6</v>
      </c>
      <c r="F17" s="107">
        <v>164.96</v>
      </c>
    </row>
    <row r="18" spans="1:6" ht="17.25">
      <c r="A18" s="80"/>
      <c r="B18" s="81" t="s">
        <v>126</v>
      </c>
      <c r="C18" s="135">
        <v>0</v>
      </c>
      <c r="D18" s="106">
        <v>0</v>
      </c>
      <c r="E18" s="135">
        <v>0</v>
      </c>
      <c r="F18" s="107">
        <v>0</v>
      </c>
    </row>
    <row r="19" spans="1:6" ht="17.25">
      <c r="A19" s="80"/>
      <c r="B19" s="81" t="s">
        <v>127</v>
      </c>
      <c r="C19" s="135">
        <v>7.35</v>
      </c>
      <c r="D19" s="106">
        <v>6.01</v>
      </c>
      <c r="E19" s="135">
        <v>8.7200000000000006</v>
      </c>
      <c r="F19" s="107">
        <v>8.1300000000000008</v>
      </c>
    </row>
    <row r="20" spans="1:6" ht="17.25">
      <c r="A20" s="80"/>
      <c r="B20" s="78" t="s">
        <v>99</v>
      </c>
      <c r="C20" s="136">
        <f t="shared" ref="C20" si="2">SUM(C13:C19)</f>
        <v>5577.5000000000009</v>
      </c>
      <c r="D20" s="108">
        <f>SUM(D13:D19)</f>
        <v>4204.55</v>
      </c>
      <c r="E20" s="136">
        <f t="shared" ref="E20" si="3">SUM(E13:E19)</f>
        <v>9545.66</v>
      </c>
      <c r="F20" s="113">
        <f>SUM(F13:F19)</f>
        <v>6756.29</v>
      </c>
    </row>
    <row r="21" spans="1:6" ht="17.25">
      <c r="A21" s="80"/>
      <c r="B21" s="81"/>
      <c r="C21" s="135"/>
      <c r="D21" s="106"/>
      <c r="E21" s="135"/>
      <c r="F21" s="107"/>
    </row>
    <row r="22" spans="1:6" ht="17.25">
      <c r="A22" s="77">
        <v>5</v>
      </c>
      <c r="B22" s="78" t="s">
        <v>100</v>
      </c>
      <c r="C22" s="135"/>
      <c r="D22" s="106"/>
      <c r="E22" s="135"/>
      <c r="F22" s="107"/>
    </row>
    <row r="23" spans="1:6" ht="17.25">
      <c r="A23" s="80"/>
      <c r="B23" s="87" t="s">
        <v>119</v>
      </c>
      <c r="C23" s="135">
        <v>985.09</v>
      </c>
      <c r="D23" s="106">
        <v>1399.18</v>
      </c>
      <c r="E23" s="135">
        <v>996.6</v>
      </c>
      <c r="F23" s="107">
        <v>1613.42</v>
      </c>
    </row>
    <row r="24" spans="1:6" ht="17.25">
      <c r="A24" s="80"/>
      <c r="B24" s="87" t="s">
        <v>101</v>
      </c>
      <c r="C24" s="135">
        <v>228.55</v>
      </c>
      <c r="D24" s="106">
        <v>83.77</v>
      </c>
      <c r="E24" s="135">
        <v>241.46</v>
      </c>
      <c r="F24" s="107">
        <v>91.68</v>
      </c>
    </row>
    <row r="25" spans="1:6" ht="17.25">
      <c r="A25" s="80"/>
      <c r="B25" s="87" t="s">
        <v>102</v>
      </c>
      <c r="C25" s="135">
        <v>1035.44</v>
      </c>
      <c r="D25" s="106">
        <v>918.07</v>
      </c>
      <c r="E25" s="135">
        <v>1681.19</v>
      </c>
      <c r="F25" s="107">
        <v>1480.58</v>
      </c>
    </row>
    <row r="26" spans="1:6" ht="17.25">
      <c r="A26" s="80"/>
      <c r="B26" s="87" t="s">
        <v>103</v>
      </c>
      <c r="C26" s="135">
        <v>21.08</v>
      </c>
      <c r="D26" s="106">
        <v>11.26</v>
      </c>
      <c r="E26" s="135">
        <v>21.08</v>
      </c>
      <c r="F26" s="107">
        <v>11.27</v>
      </c>
    </row>
    <row r="27" spans="1:6" ht="17.25">
      <c r="A27" s="80"/>
      <c r="B27" s="78" t="s">
        <v>104</v>
      </c>
      <c r="C27" s="138">
        <f t="shared" ref="C27" si="4">SUM(C23:C26)</f>
        <v>2270.16</v>
      </c>
      <c r="D27" s="110">
        <f>SUM(D23:D26)</f>
        <v>2412.2800000000002</v>
      </c>
      <c r="E27" s="138">
        <f t="shared" ref="E27" si="5">SUM(E23:E26)</f>
        <v>2940.33</v>
      </c>
      <c r="F27" s="122">
        <f>SUM(F23:F26)</f>
        <v>3196.9500000000003</v>
      </c>
    </row>
    <row r="28" spans="1:6" ht="17.25">
      <c r="A28" s="80"/>
      <c r="B28" s="81"/>
      <c r="C28" s="135"/>
      <c r="D28" s="106"/>
      <c r="E28" s="135"/>
      <c r="F28" s="107"/>
    </row>
    <row r="29" spans="1:6" ht="17.25">
      <c r="A29" s="80"/>
      <c r="B29" s="78" t="s">
        <v>105</v>
      </c>
      <c r="C29" s="136">
        <f t="shared" ref="C29" si="6">+C12+C20+C27</f>
        <v>10687.300000000001</v>
      </c>
      <c r="D29" s="108">
        <f>+D12+D20+D27</f>
        <v>9371.59</v>
      </c>
      <c r="E29" s="136">
        <f t="shared" ref="E29" si="7">+E12+E20+E27</f>
        <v>15447.710000000001</v>
      </c>
      <c r="F29" s="113">
        <f>+F12+F20+F27</f>
        <v>12772.720000000001</v>
      </c>
    </row>
    <row r="30" spans="1:6" ht="17.25">
      <c r="A30" s="80"/>
      <c r="B30" s="81"/>
      <c r="C30" s="139"/>
      <c r="D30" s="111"/>
      <c r="E30" s="135"/>
      <c r="F30" s="107"/>
    </row>
    <row r="31" spans="1:6" ht="17.25">
      <c r="A31" s="77" t="s">
        <v>12</v>
      </c>
      <c r="B31" s="78" t="s">
        <v>106</v>
      </c>
      <c r="C31" s="140"/>
      <c r="D31" s="111"/>
      <c r="E31" s="135"/>
      <c r="F31" s="107"/>
    </row>
    <row r="32" spans="1:6" ht="17.25">
      <c r="A32" s="80"/>
      <c r="B32" s="81"/>
      <c r="C32" s="140"/>
      <c r="D32" s="111"/>
      <c r="E32" s="135"/>
      <c r="F32" s="107"/>
    </row>
    <row r="33" spans="1:6" ht="17.25">
      <c r="A33" s="82">
        <v>1</v>
      </c>
      <c r="B33" s="78" t="s">
        <v>107</v>
      </c>
      <c r="C33" s="140"/>
      <c r="D33" s="111"/>
      <c r="E33" s="135"/>
      <c r="F33" s="107"/>
    </row>
    <row r="34" spans="1:6" ht="17.25">
      <c r="A34" s="45"/>
      <c r="B34" s="95" t="s">
        <v>108</v>
      </c>
      <c r="C34" s="140">
        <v>6566.46</v>
      </c>
      <c r="D34" s="111">
        <v>5070.09</v>
      </c>
      <c r="E34" s="135">
        <v>11450.22</v>
      </c>
      <c r="F34" s="107">
        <v>8874.2999999999993</v>
      </c>
    </row>
    <row r="35" spans="1:6" ht="17.25">
      <c r="A35" s="45"/>
      <c r="B35" s="95" t="s">
        <v>128</v>
      </c>
      <c r="C35" s="140">
        <v>0</v>
      </c>
      <c r="D35" s="111">
        <v>0</v>
      </c>
      <c r="E35" s="135">
        <v>261.37</v>
      </c>
      <c r="F35" s="107">
        <v>19.2</v>
      </c>
    </row>
    <row r="36" spans="1:6" ht="17.25">
      <c r="A36" s="45"/>
      <c r="B36" s="95" t="s">
        <v>129</v>
      </c>
      <c r="C36" s="140">
        <v>1066.77</v>
      </c>
      <c r="D36" s="111">
        <v>931.5</v>
      </c>
      <c r="E36" s="135">
        <v>101.39</v>
      </c>
      <c r="F36" s="107">
        <v>271.48</v>
      </c>
    </row>
    <row r="37" spans="1:6" ht="17.25">
      <c r="A37" s="45"/>
      <c r="B37" s="95" t="s">
        <v>130</v>
      </c>
      <c r="C37" s="140">
        <v>0</v>
      </c>
      <c r="D37" s="111">
        <v>0</v>
      </c>
      <c r="E37" s="135">
        <v>0</v>
      </c>
      <c r="F37" s="107">
        <v>0</v>
      </c>
    </row>
    <row r="38" spans="1:6" ht="17.25">
      <c r="A38" s="45"/>
      <c r="B38" s="95" t="s">
        <v>131</v>
      </c>
      <c r="C38" s="140">
        <v>737.77</v>
      </c>
      <c r="D38" s="111">
        <v>809.61</v>
      </c>
      <c r="E38" s="135">
        <v>1100.43</v>
      </c>
      <c r="F38" s="107">
        <v>953.34</v>
      </c>
    </row>
    <row r="39" spans="1:6" ht="17.25">
      <c r="A39" s="45"/>
      <c r="B39" s="95" t="s">
        <v>132</v>
      </c>
      <c r="C39" s="141">
        <v>73.540000000000006</v>
      </c>
      <c r="D39" s="111">
        <v>83.62</v>
      </c>
      <c r="E39" s="135">
        <v>110.96</v>
      </c>
      <c r="F39" s="107">
        <v>111.17</v>
      </c>
    </row>
    <row r="40" spans="1:6" ht="17.25">
      <c r="A40" s="80"/>
      <c r="B40" s="78" t="s">
        <v>109</v>
      </c>
      <c r="C40" s="136">
        <f t="shared" ref="C40" si="8">SUM(C34:C39)</f>
        <v>8444.5400000000009</v>
      </c>
      <c r="D40" s="108">
        <f>SUM(D34:D39)</f>
        <v>6894.82</v>
      </c>
      <c r="E40" s="136">
        <f t="shared" ref="E40" si="9">SUM(E34:E39)</f>
        <v>13024.369999999999</v>
      </c>
      <c r="F40" s="113">
        <f>SUM(F34:F39)</f>
        <v>10229.49</v>
      </c>
    </row>
    <row r="41" spans="1:6" ht="17.25">
      <c r="A41" s="80"/>
      <c r="B41" s="81"/>
      <c r="C41" s="135"/>
      <c r="D41" s="106"/>
      <c r="E41" s="135"/>
      <c r="F41" s="107"/>
    </row>
    <row r="42" spans="1:6" ht="17.25">
      <c r="A42" s="82">
        <v>2</v>
      </c>
      <c r="B42" s="78" t="s">
        <v>110</v>
      </c>
      <c r="C42" s="135"/>
      <c r="D42" s="106"/>
      <c r="E42" s="135"/>
      <c r="F42" s="107"/>
    </row>
    <row r="43" spans="1:6" ht="17.25">
      <c r="A43" s="80"/>
      <c r="B43" s="81" t="s">
        <v>111</v>
      </c>
      <c r="C43" s="135">
        <v>0</v>
      </c>
      <c r="D43" s="106">
        <v>0.1</v>
      </c>
      <c r="E43" s="135">
        <v>0</v>
      </c>
      <c r="F43" s="107">
        <v>0.1</v>
      </c>
    </row>
    <row r="44" spans="1:6" ht="17.25">
      <c r="A44" s="80"/>
      <c r="B44" s="81" t="s">
        <v>112</v>
      </c>
      <c r="C44" s="135">
        <v>1067.1600000000001</v>
      </c>
      <c r="D44" s="106">
        <v>779.04</v>
      </c>
      <c r="E44" s="135">
        <v>1074.05</v>
      </c>
      <c r="F44" s="107">
        <v>821.06</v>
      </c>
    </row>
    <row r="45" spans="1:6" ht="17.25">
      <c r="A45" s="80"/>
      <c r="B45" s="81" t="s">
        <v>113</v>
      </c>
      <c r="C45" s="135">
        <v>215.04</v>
      </c>
      <c r="D45" s="106">
        <v>245.85</v>
      </c>
      <c r="E45" s="135">
        <v>418.77</v>
      </c>
      <c r="F45" s="107">
        <v>411</v>
      </c>
    </row>
    <row r="46" spans="1:6" ht="17.25">
      <c r="A46" s="80"/>
      <c r="B46" s="81" t="s">
        <v>114</v>
      </c>
      <c r="C46" s="135">
        <v>88.35</v>
      </c>
      <c r="D46" s="106">
        <v>719.17</v>
      </c>
      <c r="E46" s="135">
        <v>126.83</v>
      </c>
      <c r="F46" s="107">
        <v>787.16</v>
      </c>
    </row>
    <row r="47" spans="1:6" ht="17.25">
      <c r="A47" s="80"/>
      <c r="B47" s="81" t="s">
        <v>115</v>
      </c>
      <c r="C47" s="135">
        <v>857.32</v>
      </c>
      <c r="D47" s="106">
        <v>721.89</v>
      </c>
      <c r="E47" s="135">
        <v>787.98</v>
      </c>
      <c r="F47" s="107">
        <v>511.82</v>
      </c>
    </row>
    <row r="48" spans="1:6" ht="17.25">
      <c r="A48" s="80"/>
      <c r="B48" s="81" t="s">
        <v>116</v>
      </c>
      <c r="C48" s="135">
        <v>14.89</v>
      </c>
      <c r="D48" s="106">
        <v>10.72</v>
      </c>
      <c r="E48" s="135">
        <v>15.71</v>
      </c>
      <c r="F48" s="107">
        <v>12.09</v>
      </c>
    </row>
    <row r="49" spans="1:6" ht="17.25">
      <c r="A49" s="83"/>
      <c r="B49" s="78" t="s">
        <v>117</v>
      </c>
      <c r="C49" s="136">
        <f t="shared" ref="C49" si="10">SUM(C43:C48)</f>
        <v>2242.7599999999998</v>
      </c>
      <c r="D49" s="108">
        <f>SUM(D43:D48)</f>
        <v>2476.7699999999995</v>
      </c>
      <c r="E49" s="136">
        <f t="shared" ref="E49" si="11">SUM(E43:E48)</f>
        <v>2423.34</v>
      </c>
      <c r="F49" s="113">
        <f>SUM(F43:F48)</f>
        <v>2543.23</v>
      </c>
    </row>
    <row r="50" spans="1:6" ht="17.25">
      <c r="A50" s="80"/>
      <c r="B50" s="84"/>
      <c r="C50" s="135"/>
      <c r="D50" s="106"/>
      <c r="E50" s="135"/>
      <c r="F50" s="107"/>
    </row>
    <row r="51" spans="1:6" ht="18" thickBot="1">
      <c r="A51" s="85"/>
      <c r="B51" s="86" t="s">
        <v>118</v>
      </c>
      <c r="C51" s="142">
        <f t="shared" ref="C51" si="12">+C40+C49</f>
        <v>10687.300000000001</v>
      </c>
      <c r="D51" s="112">
        <f>+D40+D49</f>
        <v>9371.59</v>
      </c>
      <c r="E51" s="142">
        <f t="shared" ref="E51" si="13">+E40+E49</f>
        <v>15447.71</v>
      </c>
      <c r="F51" s="123">
        <f>+F40+F49</f>
        <v>12772.72</v>
      </c>
    </row>
    <row r="52" spans="1:6" ht="0.95" customHeight="1"/>
  </sheetData>
  <mergeCells count="5">
    <mergeCell ref="A1:F1"/>
    <mergeCell ref="A2:F2"/>
    <mergeCell ref="A4:B4"/>
    <mergeCell ref="C4:D4"/>
    <mergeCell ref="E4:F4"/>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Results</vt:lpstr>
      <vt:lpstr>Segment</vt:lpstr>
      <vt:lpstr>Assets Liabilities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mpk</dc:creator>
  <cp:lastModifiedBy>Swati Chaudhry</cp:lastModifiedBy>
  <cp:lastPrinted>2014-06-11T10:22:52Z</cp:lastPrinted>
  <dcterms:created xsi:type="dcterms:W3CDTF">2012-07-26T10:44:40Z</dcterms:created>
  <dcterms:modified xsi:type="dcterms:W3CDTF">2014-06-12T05:24:56Z</dcterms:modified>
</cp:coreProperties>
</file>